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23250" windowHeight="1245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9" l="1"/>
  <c r="C89" i="9"/>
  <c r="D31" i="9"/>
  <c r="C31" i="9"/>
  <c r="D30" i="9"/>
  <c r="C30" i="9"/>
  <c r="L14" i="8"/>
  <c r="L13" i="8"/>
  <c r="D19" i="5"/>
  <c r="C19" i="5"/>
  <c r="H15" i="5"/>
  <c r="G15" i="5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E35" i="9" s="1"/>
  <c r="H996" i="2" s="1"/>
  <c r="E36" i="9"/>
  <c r="H997" i="2" s="1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/>
  <c r="H79" i="4"/>
  <c r="H95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79" i="2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 s="1"/>
  <c r="H1192" i="2"/>
  <c r="H658" i="2"/>
  <c r="H560" i="2"/>
  <c r="J20" i="8"/>
  <c r="R20" i="8" s="1"/>
  <c r="H890" i="2" s="1"/>
  <c r="H654" i="2"/>
  <c r="H1172" i="2"/>
  <c r="F87" i="9"/>
  <c r="H1303" i="2"/>
  <c r="H1325" i="2"/>
  <c r="H58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33" i="2"/>
  <c r="R36" i="8"/>
  <c r="H903" i="2" s="1"/>
  <c r="H1320" i="2"/>
  <c r="H561" i="2"/>
  <c r="H565" i="2"/>
  <c r="H1244" i="2"/>
  <c r="H863" i="2"/>
  <c r="H1305" i="2"/>
  <c r="E15" i="14"/>
  <c r="D15" i="14"/>
  <c r="H1296" i="2"/>
  <c r="H977" i="2"/>
  <c r="C21" i="9"/>
  <c r="H921" i="2" s="1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F17" i="7"/>
  <c r="I17" i="7"/>
  <c r="H354" i="2" s="1"/>
  <c r="C17" i="7"/>
  <c r="H222" i="2" s="1"/>
  <c r="H862" i="2"/>
  <c r="H218" i="2"/>
  <c r="H772" i="2"/>
  <c r="H48" i="2"/>
  <c r="H1193" i="2"/>
  <c r="F107" i="9"/>
  <c r="H1195" i="2" s="1"/>
  <c r="E12" i="14"/>
  <c r="D12" i="14" s="1"/>
  <c r="H1300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/>
  <c r="H231" i="2"/>
  <c r="L26" i="7"/>
  <c r="H429" i="2" s="1"/>
  <c r="H552" i="2"/>
  <c r="J12" i="8"/>
  <c r="H642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 s="1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 s="1"/>
  <c r="H848" i="2"/>
  <c r="H776" i="2"/>
  <c r="H518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6" i="8"/>
  <c r="H886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I27" i="10" l="1"/>
  <c r="H1294" i="2" s="1"/>
  <c r="E26" i="9"/>
  <c r="H987" i="2" s="1"/>
  <c r="E18" i="9"/>
  <c r="H982" i="2" s="1"/>
  <c r="H161" i="2"/>
  <c r="G31" i="5"/>
  <c r="G36" i="5" s="1"/>
  <c r="H174" i="2" s="1"/>
  <c r="D15" i="12"/>
  <c r="D31" i="5"/>
  <c r="D36" i="5" s="1"/>
  <c r="G71" i="4"/>
  <c r="G79" i="4" s="1"/>
  <c r="D12" i="12" s="1"/>
  <c r="H69" i="2"/>
  <c r="C94" i="4"/>
  <c r="H71" i="2" s="1"/>
  <c r="E87" i="9"/>
  <c r="E73" i="9"/>
  <c r="H1110" i="2" s="1"/>
  <c r="D68" i="9"/>
  <c r="H1065" i="2" s="1"/>
  <c r="H998" i="2"/>
  <c r="E45" i="9"/>
  <c r="H1006" i="2" s="1"/>
  <c r="D45" i="9"/>
  <c r="R27" i="8"/>
  <c r="H895" i="2" s="1"/>
  <c r="H655" i="2"/>
  <c r="H650" i="2"/>
  <c r="H768" i="2"/>
  <c r="R11" i="8"/>
  <c r="H881" i="2" s="1"/>
  <c r="D44" i="6"/>
  <c r="D46" i="6" s="1"/>
  <c r="C31" i="5"/>
  <c r="H143" i="2" s="1"/>
  <c r="G56" i="4"/>
  <c r="I31" i="7"/>
  <c r="H87" i="2"/>
  <c r="L18" i="7"/>
  <c r="H421" i="2" s="1"/>
  <c r="H5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98" i="9" l="1"/>
  <c r="H1135" i="2" s="1"/>
  <c r="E21" i="9"/>
  <c r="H985" i="2" s="1"/>
  <c r="H170" i="2"/>
  <c r="D11" i="12"/>
  <c r="D13" i="12"/>
  <c r="H124" i="2"/>
  <c r="H120" i="2"/>
  <c r="D10" i="12"/>
  <c r="H1124" i="2"/>
  <c r="H974" i="2"/>
  <c r="D46" i="9"/>
  <c r="H975" i="2" s="1"/>
  <c r="C36" i="5"/>
  <c r="C33" i="5"/>
  <c r="H144" i="2" s="1"/>
  <c r="G33" i="5"/>
  <c r="H171" i="2" s="1"/>
  <c r="H107" i="2"/>
  <c r="D5" i="12"/>
  <c r="I34" i="7"/>
  <c r="H371" i="2" s="1"/>
  <c r="H368" i="2"/>
  <c r="H390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47" i="2"/>
  <c r="C37" i="5"/>
  <c r="D8" i="12"/>
  <c r="G37" i="5"/>
  <c r="C42" i="5"/>
  <c r="C45" i="5" s="1"/>
  <c r="H156" i="2" s="1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H148" i="2"/>
  <c r="D21" i="12"/>
  <c r="H153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C44" i="5"/>
  <c r="G45" i="5"/>
  <c r="H179" i="2" s="1"/>
  <c r="H176" i="2"/>
  <c r="G44" i="5"/>
  <c r="H178" i="2" s="1"/>
  <c r="D44" i="5"/>
  <c r="D23" i="12"/>
  <c r="D22" i="12"/>
  <c r="D24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<sst xmlns="http://schemas.openxmlformats.org/spreadsheetml/2006/main" count="4275" uniqueCount="993">
  <si>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</si>
  <si>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</si>
  <si>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</si>
  <si>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</si>
  <si>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</si>
  <si>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</si>
  <si>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</si>
  <si>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</si>
  <si>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</si>
  <si>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</si>
  <si>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</si>
  <si>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</si>
  <si>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</si>
  <si>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</si>
  <si>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</si>
  <si>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</si>
  <si>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</si>
  <si>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</si>
  <si>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</si>
  <si>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</si>
  <si>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</si>
  <si>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</si>
  <si>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</si>
  <si>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</si>
  <si>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</si>
  <si>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</si>
  <si>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</si>
  <si>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</si>
  <si>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</si>
  <si>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</si>
  <si>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</si>
  <si>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</si>
  <si>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</si>
  <si>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</si>
  <si>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</si>
  <si>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</si>
  <si>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</si>
  <si>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</si>
  <si>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</si>
  <si>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</si>
  <si>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</si>
  <si>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</si>
  <si>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</si>
  <si>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</si>
  <si>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</si>
  <si>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</si>
  <si>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</si>
  <si>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</si>
  <si>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</si>
  <si>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</si>
  <si>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</si>
  <si>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</si>
  <si>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</si>
  <si>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</si>
  <si>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</si>
  <si>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</si>
  <si>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</si>
  <si>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</si>
  <si>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</si>
  <si>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</si>
  <si>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</si>
  <si>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</si>
  <si>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</si>
  <si>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</si>
  <si>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</si>
  <si>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</si>
  <si>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</si>
  <si>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</si>
  <si>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</si>
  <si>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</si>
  <si>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</si>
  <si>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</si>
  <si>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</si>
  <si>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</si>
  <si>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</si>
  <si>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</si>
  <si>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</si>
  <si>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</si>
  <si>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</si>
  <si>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</si>
  <si>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</si>
  <si>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</si>
  <si>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</si>
  <si>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</si>
  <si>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</si>
  <si>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</si>
  <si>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</si>
  <si>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</si>
  <si>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</si>
  <si>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</si>
  <si>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</si>
  <si>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</si>
  <si>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</si>
  <si>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</si>
  <si>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</si>
  <si>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</si>
  <si>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</si>
  <si>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</si>
  <si>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</si>
  <si>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</si>
  <si>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</si>
  <si>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</si>
  <si>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</si>
  <si>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</si>
  <si>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</si>
  <si>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</si>
  <si>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</si>
  <si>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</si>
  <si>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</si>
  <si>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</si>
  <si>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</si>
  <si>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</si>
  <si>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</si>
  <si>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</si>
  <si>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</si>
  <si>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</si>
  <si>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</si>
  <si>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</si>
  <si>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</si>
  <si>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</si>
  <si>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</si>
  <si>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</si>
  <si>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</si>
  <si>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</si>
  <si>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</si>
  <si>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</si>
  <si>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</si>
  <si>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</si>
  <si>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</si>
  <si>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</si>
  <si>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</si>
  <si>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</si>
  <si>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</si>
  <si>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</si>
  <si>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</si>
  <si>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</si>
  <si>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</si>
  <si>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</si>
  <si>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</si>
  <si>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</si>
  <si>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</si>
  <si>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</si>
  <si>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</si>
  <si>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</si>
  <si>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</si>
  <si>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</si>
  <si>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</si>
  <si>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</si>
  <si>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</si>
  <si>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</si>
  <si>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</si>
  <si>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</si>
  <si>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</si>
  <si>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</si>
  <si>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</si>
  <si>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</si>
  <si>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</si>
  <si>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</si>
  <si>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</si>
  <si>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</si>
  <si>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</si>
  <si>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</si>
  <si>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</si>
  <si>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</si>
  <si>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</si>
  <si>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</si>
  <si>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</si>
  <si>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</si>
  <si>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</si>
  <si>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</si>
  <si>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</si>
  <si>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</si>
  <si>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</si>
  <si>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</si>
  <si>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</si>
  <si>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</si>
  <si>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</si>
  <si>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</si>
  <si>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</si>
  <si>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</si>
  <si>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</si>
  <si>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</si>
  <si>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</si>
  <si>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</si>
  <si>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</si>
  <si>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</si>
  <si>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</si>
  <si>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</si>
  <si>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</si>
  <si>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</si>
  <si>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</si>
  <si>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</si>
  <si>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</si>
  <si>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</si>
  <si>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</si>
  <si>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</si>
  <si>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</si>
  <si>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</si>
  <si>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</si>
  <si>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</si>
  <si>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</si>
  <si>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</si>
  <si>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</si>
  <si>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</si>
  <si>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</si>
  <si>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</si>
  <si>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</si>
  <si>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</si>
  <si>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</si>
  <si>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</si>
  <si>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</si>
  <si>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</si>
  <si>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</si>
  <si>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</si>
  <si>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</si>
  <si>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</si>
  <si>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</si>
  <si>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</si>
  <si>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</si>
  <si>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</si>
  <si>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</si>
  <si>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</si>
  <si>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</si>
  <si>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</si>
  <si>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</si>
  <si>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</si>
  <si>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</si>
  <si>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</si>
  <si>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</si>
  <si>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</si>
  <si>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</si>
  <si>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</si>
  <si>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</si>
  <si>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</si>
  <si>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</si>
  <si>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</si>
  <si>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</si>
  <si>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</si>
  <si>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</si>
  <si>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</si>
  <si>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</si>
  <si>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</si>
  <si>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</si>
  <si>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</si>
  <si>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</si>
  <si>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</si>
  <si>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</si>
  <si>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</si>
  <si>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</si>
  <si>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</si>
  <si>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</si>
  <si>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</si>
  <si>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</si>
  <si>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</si>
  <si>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</si>
  <si>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</si>
  <si>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</si>
  <si>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</si>
  <si>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</si>
  <si>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</si>
  <si>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</si>
  <si>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</si>
  <si>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</si>
  <si>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</si>
  <si>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</si>
  <si>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</si>
  <si>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</si>
  <si>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</si>
  <si>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</si>
  <si>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</si>
  <si>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</si>
  <si>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</si>
  <si>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</si>
  <si>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</si>
  <si>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</si>
  <si>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</si>
  <si>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</si>
  <si>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</si>
  <si>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</si>
  <si>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</si>
  <si>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</si>
  <si>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</si>
  <si>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</si>
  <si>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</si>
  <si>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</si>
  <si>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</si>
  <si>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</si>
  <si>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</si>
  <si>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</si>
  <si>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</si>
  <si>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</si>
  <si>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</si>
  <si>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</si>
  <si>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</si>
  <si>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</si>
  <si>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</si>
  <si>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</si>
  <si>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</si>
  <si>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</si>
  <si>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</si>
  <si>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</si>
  <si>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</si>
  <si>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</si>
  <si>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</si>
  <si>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</si>
  <si>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</si>
  <si>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</si>
  <si>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</si>
  <si>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</si>
  <si>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</si>
  <si>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</si>
  <si>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</si>
  <si>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</si>
  <si>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</si>
  <si>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</si>
  <si>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</si>
  <si>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</si>
  <si>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</si>
  <si>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</si>
  <si>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</si>
  <si>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</si>
  <si>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</si>
  <si>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</si>
  <si>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</si>
  <si>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</si>
  <si>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</si>
  <si>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</si>
  <si>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</si>
  <si>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</si>
  <si>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</si>
  <si>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</si>
  <si>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</si>
  <si>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</si>
  <si>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</si>
  <si>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</si>
  <si>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</si>
  <si>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</si>
  <si>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</si>
  <si>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</si>
  <si>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</si>
  <si>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</si>
  <si>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</si>
  <si>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</si>
  <si>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</si>
  <si>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</si>
  <si>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</si>
  <si>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</si>
  <si>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</si>
  <si>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</si>
  <si>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</si>
  <si>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</si>
  <si>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</si>
  <si>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</si>
  <si>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</si>
  <si>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</si>
  <si>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</si>
  <si>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</si>
  <si>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</si>
  <si>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</si>
  <si>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</si>
  <si>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</si>
  <si>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</si>
  <si>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</si>
  <si>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</si>
  <si>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</si>
  <si>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</si>
  <si>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</si>
  <si>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</si>
  <si>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</si>
  <si>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</si>
  <si>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</si>
  <si>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</si>
  <si>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</si>
  <si>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</si>
  <si>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</si>
  <si>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</si>
  <si>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</si>
  <si>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</si>
  <si>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</si>
  <si>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</si>
  <si>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</si>
  <si>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</si>
  <si>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</si>
  <si>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</si>
  <si>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</si>
  <si>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</si>
  <si>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</si>
  <si>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</si>
  <si>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</si>
  <si>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</si>
  <si>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</si>
  <si>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</si>
  <si>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</si>
  <si>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</si>
  <si>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</si>
  <si>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</si>
  <si>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</si>
  <si>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</si>
  <si>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</si>
  <si>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</si>
  <si>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</si>
  <si>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</si>
  <si>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</si>
  <si>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</si>
  <si>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</si>
  <si>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</si>
  <si>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</si>
  <si>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</si>
  <si>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</si>
  <si>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</si>
  <si>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</si>
  <si>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</si>
  <si>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</si>
  <si>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</si>
  <si>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</si>
  <si>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</si>
  <si>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</si>
  <si>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</si>
  <si>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</si>
  <si>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</si>
  <si>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</si>
  <si>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</si>
  <si>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</si>
  <si>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</si>
  <si>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</si>
  <si>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</si>
  <si>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</si>
  <si>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</si>
  <si>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</si>
  <si>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</si>
  <si>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</si>
  <si>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</si>
  <si>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</si>
  <si>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</si>
  <si>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</si>
  <si>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</si>
  <si>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</si>
  <si>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</si>
  <si>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</si>
  <si>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</si>
  <si>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</si>
  <si>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</si>
  <si>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</si>
  <si>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</si>
  <si>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</si>
  <si>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</si>
  <si>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</si>
  <si>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</si>
  <si>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</si>
  <si>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</si>
  <si>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</si>
  <si>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</si>
  <si>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</si>
  <si>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</si>
  <si>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</si>
  <si>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</si>
  <si>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</si>
  <si>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</si>
  <si>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</si>
  <si>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</si>
  <si>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</si>
  <si>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</si>
  <si>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</si>
  <si>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</si>
  <si>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</si>
  <si>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</si>
  <si>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</si>
  <si>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</si>
  <si>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</si>
  <si>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</si>
  <si>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</si>
  <si>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</si>
  <si>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</si>
  <si>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</si>
  <si>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</si>
  <si>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</si>
  <si>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</si>
  <si>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</si>
  <si>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</si>
  <si>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</si>
  <si>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</si>
  <si>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</si>
  <si>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</si>
  <si>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</si>
  <si>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</si>
  <si>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</si>
  <si>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</si>
  <si>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</si>
  <si>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</si>
  <si>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</si>
  <si>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</si>
  <si>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</si>
  <si>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</si>
  <si>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</si>
  <si>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</si>
  <si>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</si>
  <si>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</si>
  <si>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</si>
  <si>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</si>
  <si>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</si>
  <si>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</si>
  <si>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</si>
  <si>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</si>
  <si>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</si>
  <si>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</si>
  <si>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</si>
  <si>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</si>
  <si>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</si>
  <si>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</si>
  <si>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</si>
  <si>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</si>
  <si>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</si>
  <si>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</si>
  <si>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</si>
  <si>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</si>
  <si>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</si>
  <si>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</si>
  <si>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</si>
  <si>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</si>
  <si>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</si>
  <si>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</si>
  <si>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</si>
  <si>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</si>
  <si>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</si>
  <si>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</si>
  <si>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</si>
  <si>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</si>
  <si>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</si>
  <si>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</si>
  <si>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</si>
  <si>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</si>
  <si>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</si>
  <si>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</si>
  <si>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</si>
  <si>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</si>
  <si>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</si>
  <si>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</si>
  <si>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</si>
  <si>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</si>
  <si>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</si>
  <si>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</si>
  <si>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</si>
  <si>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</si>
  <si>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</si>
  <si>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</si>
  <si>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</si>
  <si>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</si>
  <si>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</si>
  <si>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</si>
  <si>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</si>
  <si>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</si>
  <si>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</si>
  <si>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</si>
  <si>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</si>
  <si>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</si>
  <si>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</si>
  <si>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</si>
  <si>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</si>
  <si>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</si>
  <si>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</si>
  <si>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</si>
  <si>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</si>
  <si>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</si>
  <si>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</si>
  <si>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</si>
  <si>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</si>
  <si>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</si>
  <si>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</si>
  <si>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</si>
  <si>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</si>
  <si>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</si>
  <si>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</si>
  <si>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</si>
  <si>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</si>
  <si>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</si>
  <si>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</si>
  <si>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</si>
  <si>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</si>
  <si>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</si>
  <si>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</si>
  <si>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</si>
  <si>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</si>
  <si>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</si>
  <si>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</si>
  <si>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</si>
  <si>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</si>
  <si>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</si>
  <si>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</si>
  <si>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</si>
  <si>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</si>
  <si>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</si>
  <si>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</si>
  <si>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</si>
  <si>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</si>
  <si>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</si>
  <si>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</si>
  <si>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</si>
  <si>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</si>
  <si>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</si>
  <si>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</si>
  <si>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</si>
  <si>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</si>
  <si>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</si>
  <si>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</si>
  <si>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</si>
  <si>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</si>
  <si>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</si>
  <si>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</si>
  <si>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</si>
  <si>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</si>
  <si>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</si>
  <si>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</si>
  <si>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</si>
  <si>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</si>
  <si>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</si>
  <si>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</si>
  <si>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</si>
  <si>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</si>
  <si>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</si>
  <si>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</si>
  <si>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</si>
  <si>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</si>
  <si>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</si>
  <si>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</si>
  <si>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</si>
  <si>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</si>
  <si>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</si>
  <si>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</si>
  <si>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</si>
  <si>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</si>
  <si>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</si>
  <si>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</si>
  <si>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</si>
  <si>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</si>
  <si>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</si>
  <si>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</si>
  <si>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</si>
  <si>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</si>
  <si>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</si>
  <si>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</si>
  <si>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</si>
  <si>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</si>
  <si>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</si>
  <si>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</si>
  <si>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</si>
  <si>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</si>
  <si>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</si>
  <si>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</si>
  <si>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</si>
  <si>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</si>
  <si>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</si>
  <si>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</si>
  <si>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</si>
  <si>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</si>
  <si>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</si>
  <si>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</si>
  <si>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</si>
  <si>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</si>
  <si>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</si>
  <si>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</si>
  <si>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</si>
  <si>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</si>
  <si>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</si>
  <si>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</si>
  <si>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</si>
  <si>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</si>
  <si>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</si>
  <si>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</si>
  <si>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</si>
  <si>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</si>
  <si>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</si>
  <si>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</si>
  <si>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</si>
  <si>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</si>
  <si>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</si>
  <si>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</si>
  <si>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</si>
  <si>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</si>
  <si>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</si>
  <si>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</si>
  <si>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</si>
  <si>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</si>
  <si>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</si>
  <si>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</si>
  <si>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</si>
  <si>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</si>
  <si>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</si>
  <si>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</si>
  <si>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</si>
  <si>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</si>
  <si>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</si>
  <si>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</si>
  <si>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</si>
  <si>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</si>
  <si>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</si>
  <si>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</si>
  <si>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</si>
  <si>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</si>
  <si>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</si>
  <si>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</si>
  <si>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</si>
  <si>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</si>
  <si>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</si>
  <si>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</si>
  <si>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</si>
  <si>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</si>
  <si>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</si>
  <si>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</si>
  <si>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</si>
  <si>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</si>
  <si>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</si>
  <si>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</si>
  <si>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</si>
  <si>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</si>
  <si>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</si>
  <si>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</si>
  <si>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</si>
  <si>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</si>
  <si>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</si>
  <si>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</si>
  <si>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</si>
  <si>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</si>
  <si>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</si>
  <si>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</si>
  <si>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</si>
  <si>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</si>
  <si>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</si>
  <si>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</si>
  <si>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</si>
  <si>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</si>
  <si>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</si>
  <si>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</si>
  <si>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</si>
  <si>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</si>
  <si>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</si>
  <si>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</si>
  <si>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</si>
  <si>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</si>
  <si>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</si>
  <si>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</si>
  <si>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</si>
  <si>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</si>
  <si>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</si>
  <si>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</si>
  <si>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</si>
  <si>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</si>
  <si>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</si>
  <si>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</si>
  <si>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</si>
  <si>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</si>
  <si>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</si>
  <si>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</si>
  <si>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</si>
  <si>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</si>
  <si>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</si>
  <si>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</si>
  <si>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</si>
  <si>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</si>
  <si>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</si>
  <si>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</si>
  <si>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</si>
  <si>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</si>
  <si>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</si>
  <si>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</si>
  <si>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</si>
  <si>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</si>
  <si>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</si>
  <si>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</si>
  <si>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</si>
  <si>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</si>
  <si>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</si>
  <si>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</si>
  <si>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</si>
  <si>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</si>
  <si>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</si>
  <si>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</si>
  <si>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</si>
  <si>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</si>
  <si>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</si>
  <si>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</si>
  <si>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</si>
  <si>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</si>
  <si>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</si>
  <si>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</si>
  <si>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</si>
  <si>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</si>
  <si>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</si>
  <si>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</si>
  <si>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</si>
  <si>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</si>
  <si>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</si>
  <si>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</si>
  <si>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</si>
  <si>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</si>
  <si>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</si>
  <si>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</si>
  <si>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</si>
  <si>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</si>
  <si>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</si>
  <si>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</si>
  <si>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</si>
  <si>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</si>
  <si>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</si>
  <si>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</si>
  <si>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</si>
  <si>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</si>
  <si>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</si>
  <si>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</si>
  <si>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</si>
  <si>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</si>
  <si>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</si>
  <si>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</si>
  <si>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</si>
  <si>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</si>
  <si>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</si>
  <si>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</si>
  <si>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</si>
  <si>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</si>
  <si>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</si>
  <si>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</si>
  <si>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</si>
  <si>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</si>
  <si>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</si>
  <si>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</si>
  <si>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</si>
  <si>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</si>
  <si>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</si>
  <si>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</si>
  <si>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</si>
  <si>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</si>
  <si>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</si>
  <si>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</si>
  <si>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</si>
  <si>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</si>
  <si>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</si>
  <si>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</si>
  <si>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</si>
  <si>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</si>
  <si>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</si>
  <si>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</si>
  <si>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</si>
  <si>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</si>
  <si>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</si>
  <si>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</si>
  <si>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</si>
  <si>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</si>
  <si>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</si>
  <si>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</si>
  <si>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</si>
  <si>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</si>
  <si>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</si>
  <si>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</si>
  <si>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</si>
  <si>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</si>
  <si>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</si>
  <si>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</si>
  <si>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</si>
  <si>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</si>
  <si>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</si>
  <si>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</si>
  <si>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</si>
  <si>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</si>
  <si>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</si>
  <si>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</si>
  <si>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</si>
  <si>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</si>
  <si>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</si>
  <si>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</si>
  <si>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</si>
  <si>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</si>
  <si>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</si>
  <si>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</si>
  <si>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</si>
  <si>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</si>
  <si>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</si>
  <si>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</si>
  <si>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</si>
  <si>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</si>
  <si>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</si>
  <si>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</si>
  <si>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</si>
  <si>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</si>
  <si>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</si>
  <si>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</si>
  <si>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</si>
  <si>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</si>
  <si>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</si>
  <si>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</si>
  <si>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</si>
  <si>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</si>
  <si>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</si>
  <si>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</si>
  <si>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</si>
  <si>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</si>
  <si>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</si>
  <si>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</si>
  <si>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</si>
  <si>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</si>
  <si>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</si>
  <si>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</si>
  <si>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</si>
  <si>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</si>
  <si>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</si>
  <si>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</si>
  <si>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</si>
  <si>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</si>
  <si>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</si>
  <si>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</si>
  <si>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</si>
  <si>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</si>
  <si>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</si>
  <si>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</si>
  <si>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</si>
  <si>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</si>
  <si>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</si>
  <si>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</si>
  <si>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</si>
  <si>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</si>
  <si>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</si>
  <si>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</si>
  <si>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</si>
  <si>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</si>
  <si>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</si>
  <si>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</si>
  <si>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</si>
  <si>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</si>
  <si>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</si>
  <si>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</si>
  <si>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</si>
  <si>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</si>
  <si>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</si>
  <si>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</si>
  <si>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</si>
  <si>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</si>
  <si>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</si>
  <si>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</si>
  <si>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</si>
  <si>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</si>
  <si>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</si>
  <si>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</si>
  <si>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</si>
  <si>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</si>
  <si>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</si>
  <si>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</si>
  <si>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</si>
  <si>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</si>
  <si>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</si>
  <si>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</si>
  <si>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</si>
  <si>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</si>
  <si>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</si>
  <si>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</si>
  <si>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</si>
  <si>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</si>
  <si>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</si>
  <si>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</si>
  <si>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</si>
  <si>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</si>
  <si>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</si>
  <si>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</si>
  <si>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</si>
  <si>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</si>
  <si>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</si>
  <si>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</si>
  <si>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</si>
  <si>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</si>
  <si>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</si>
  <si>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</si>
  <si>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</si>
  <si>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</si>
  <si>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</si>
  <si>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</si>
  <si>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</si>
  <si>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</si>
  <si>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</si>
  <si>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</si>
  <si>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</si>
  <si>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</si>
  <si>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</si>
  <si>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</si>
  <si>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</si>
  <si>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</si>
  <si>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Солар Логистик АД</t>
  </si>
  <si>
    <t>203125790</t>
  </si>
  <si>
    <t>Емил Лазаров Петков</t>
  </si>
  <si>
    <t>Изпълнителен директор</t>
  </si>
  <si>
    <t>гр. София, ул. "Позитано" № 9, вх. Б, ет. 3, офис № 9</t>
  </si>
  <si>
    <t>0888902858</t>
  </si>
  <si>
    <t>solarlogistic@abv.bg</t>
  </si>
  <si>
    <t>www.solarlogistic.eu</t>
  </si>
  <si>
    <t>www.infostock.bg</t>
  </si>
  <si>
    <t>ПР Акаунт Консулт ЕООД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</si>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</sst>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3" fontId="33" fillId="3" borderId="5" xfId="10" applyNumberFormat="1" applyFont="1" applyFill="1" applyBorder="1" applyAlignment="1" applyProtection="1">
      <alignment vertical="top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22" sqref="B22"/>
    </sheetView>
  </sheetViews>
  <sheetFormatPr defaultColWidth="9.140625"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45893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ПР Акаунт Консулт ЕООД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45893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973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 t="s">
        <v>987</v>
      </c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topLeftCell="A55" zoomScale="70" zoomScaleNormal="85" zoomScaleSheetLayoutView="70" workbookViewId="0">
      <selection activeCell="G62" sqref="G62:G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СОЛАР ЛОГИСТИК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203125790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v>30</v>
      </c>
      <c r="D12" s="155">
        <v>30</v>
      </c>
      <c r="E12" s="72" t="s">
        <v>41</v>
      </c>
      <c r="F12" s="75" t="s">
        <v>42</v>
      </c>
      <c r="G12" s="155">
        <v>7437</v>
      </c>
      <c r="H12" s="154">
        <v>7437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>
        <v>17</v>
      </c>
      <c r="D13" s="155">
        <v>17</v>
      </c>
      <c r="E13" s="72" t="s">
        <v>45</v>
      </c>
      <c r="F13" s="75" t="s">
        <v>46</v>
      </c>
      <c r="G13" s="155">
        <v>7437</v>
      </c>
      <c r="H13" s="154">
        <v>7437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>
        <v>785</v>
      </c>
      <c r="D14" s="155">
        <v>792</v>
      </c>
      <c r="E14" s="72" t="s">
        <v>49</v>
      </c>
      <c r="F14" s="75" t="s">
        <v>50</v>
      </c>
      <c r="G14" s="155"/>
      <c r="H14" s="155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>
        <v>1751</v>
      </c>
      <c r="D15" s="155">
        <v>1794</v>
      </c>
      <c r="E15" s="158" t="s">
        <v>53</v>
      </c>
      <c r="F15" s="75" t="s">
        <v>54</v>
      </c>
      <c r="G15" s="155"/>
      <c r="H15" s="155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>
        <v>2</v>
      </c>
      <c r="D17" s="155">
        <v>4</v>
      </c>
      <c r="E17" s="158" t="s">
        <v>61</v>
      </c>
      <c r="F17" s="75" t="s">
        <v>62</v>
      </c>
      <c r="G17" s="155"/>
      <c r="H17" s="155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5"/>
      <c r="E18" s="420" t="s">
        <v>65</v>
      </c>
      <c r="F18" s="419" t="s">
        <v>66</v>
      </c>
      <c r="G18" s="518">
        <f>G12+G15+G16+G17</f>
        <v>7437</v>
      </c>
      <c r="H18" s="519">
        <f>H12+H15+H16+H17</f>
        <v>7437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2585</v>
      </c>
      <c r="D20" s="507">
        <f>SUM(D12:D19)</f>
        <v>2637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12814</v>
      </c>
      <c r="D21" s="416">
        <v>12814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3125</v>
      </c>
      <c r="H22" s="505">
        <f>SUM(H23:H25)</f>
        <v>3125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3125</v>
      </c>
      <c r="H25" s="154">
        <v>3125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3125</v>
      </c>
      <c r="H26" s="507">
        <f>H20+H21+H22</f>
        <v>3125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>
        <v>1</v>
      </c>
      <c r="D27" s="154">
        <v>1</v>
      </c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1</v>
      </c>
      <c r="D28" s="507">
        <f>SUM(D24:D27)</f>
        <v>1</v>
      </c>
      <c r="E28" s="160" t="s">
        <v>102</v>
      </c>
      <c r="F28" s="75" t="s">
        <v>103</v>
      </c>
      <c r="G28" s="504">
        <f>SUM(G29:G31)</f>
        <v>-154</v>
      </c>
      <c r="H28" s="505">
        <f>SUM(H29:H31)</f>
        <v>-220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1814</v>
      </c>
      <c r="H29" s="155">
        <v>1748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-1968</v>
      </c>
      <c r="H30" s="155">
        <v>-1968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5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60</v>
      </c>
      <c r="H32" s="155">
        <v>66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/>
      <c r="H33" s="155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-94</v>
      </c>
      <c r="H34" s="507">
        <f>H28+H32+H33</f>
        <v>-154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10468</v>
      </c>
      <c r="H37" s="509">
        <f>H26+H18+H34</f>
        <v>10408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25426</v>
      </c>
      <c r="H48" s="154">
        <v>7500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25426</v>
      </c>
      <c r="H50" s="505">
        <f>SUM(H44:H49)</f>
        <v>7500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453</v>
      </c>
      <c r="H54" s="154">
        <v>453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15400</v>
      </c>
      <c r="D56" s="511">
        <f>D20+D21+D22+D28+D33+D46+D52+D54+D55</f>
        <v>15452</v>
      </c>
      <c r="E56" s="80" t="s">
        <v>192</v>
      </c>
      <c r="F56" s="79" t="s">
        <v>193</v>
      </c>
      <c r="G56" s="508">
        <f>G50+G52+G53+G54+G55</f>
        <v>25879</v>
      </c>
      <c r="H56" s="509">
        <f>H50+H52+H53+H54+H55</f>
        <v>7953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98</v>
      </c>
      <c r="H60" s="154">
        <v>5240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29886</v>
      </c>
      <c r="H61" s="505">
        <f>SUM(H62:H68)</f>
        <v>36212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13753</v>
      </c>
      <c r="H62" s="155">
        <v>11801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13361</v>
      </c>
      <c r="H63" s="155">
        <v>21469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2757</v>
      </c>
      <c r="H64" s="155">
        <v>2915</v>
      </c>
      <c r="M64" s="78"/>
    </row>
    <row r="65" spans="1:13">
      <c r="A65" s="421" t="s">
        <v>70</v>
      </c>
      <c r="B65" s="77" t="s">
        <v>221</v>
      </c>
      <c r="C65" s="506">
        <f>SUM(C59:C64)</f>
        <v>0</v>
      </c>
      <c r="D65" s="507">
        <f>SUM(D59:D64)</f>
        <v>0</v>
      </c>
      <c r="E65" s="72" t="s">
        <v>222</v>
      </c>
      <c r="F65" s="75" t="s">
        <v>223</v>
      </c>
      <c r="G65" s="155"/>
      <c r="H65" s="155"/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>
        <v>5</v>
      </c>
      <c r="H66" s="155">
        <v>5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2</v>
      </c>
      <c r="H67" s="155">
        <v>2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8</v>
      </c>
      <c r="H68" s="155">
        <v>20</v>
      </c>
    </row>
    <row r="69" spans="1:13">
      <c r="A69" s="72" t="s">
        <v>233</v>
      </c>
      <c r="B69" s="74" t="s">
        <v>234</v>
      </c>
      <c r="C69" s="155">
        <v>55</v>
      </c>
      <c r="D69" s="155">
        <v>10</v>
      </c>
      <c r="E69" s="159" t="s">
        <v>97</v>
      </c>
      <c r="F69" s="75" t="s">
        <v>235</v>
      </c>
      <c r="G69" s="155">
        <v>4</v>
      </c>
      <c r="H69" s="155">
        <v>12</v>
      </c>
    </row>
    <row r="70" spans="1:13">
      <c r="A70" s="72" t="s">
        <v>236</v>
      </c>
      <c r="B70" s="74" t="s">
        <v>237</v>
      </c>
      <c r="C70" s="155">
        <v>4</v>
      </c>
      <c r="D70" s="155">
        <v>5</v>
      </c>
      <c r="E70" s="72" t="s">
        <v>238</v>
      </c>
      <c r="F70" s="75" t="s">
        <v>239</v>
      </c>
      <c r="G70" s="155"/>
      <c r="H70" s="155"/>
    </row>
    <row r="71" spans="1:13">
      <c r="A71" s="72" t="s">
        <v>240</v>
      </c>
      <c r="B71" s="74" t="s">
        <v>241</v>
      </c>
      <c r="C71" s="155">
        <v>34036</v>
      </c>
      <c r="D71" s="155">
        <v>17733</v>
      </c>
      <c r="E71" s="413" t="s">
        <v>65</v>
      </c>
      <c r="F71" s="76" t="s">
        <v>242</v>
      </c>
      <c r="G71" s="506">
        <f>G59+G60+G61+G69+G70</f>
        <v>29988</v>
      </c>
      <c r="H71" s="507">
        <f>H59+H60+H61+H69+H70</f>
        <v>41464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/>
      <c r="D73" s="155">
        <v>4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v>1</v>
      </c>
      <c r="D75" s="155">
        <v>176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34096</v>
      </c>
      <c r="D76" s="507">
        <f>SUM(D68:D75)</f>
        <v>17928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1031</v>
      </c>
      <c r="D79" s="505">
        <f>SUM(D80:D82)</f>
        <v>475</v>
      </c>
      <c r="E79" s="163" t="s">
        <v>260</v>
      </c>
      <c r="F79" s="79" t="s">
        <v>261</v>
      </c>
      <c r="G79" s="508">
        <f>G71+G73+G75+G77</f>
        <v>29988</v>
      </c>
      <c r="H79" s="509">
        <f>H71+H73+H75+H77</f>
        <v>41464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>
        <v>1031</v>
      </c>
      <c r="D82" s="154">
        <v>475</v>
      </c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v>15501</v>
      </c>
      <c r="D84" s="154">
        <v>25812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16532</v>
      </c>
      <c r="D85" s="507">
        <f>D84+D83+D79</f>
        <v>26287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243</v>
      </c>
      <c r="D89" s="154">
        <v>142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243</v>
      </c>
      <c r="D92" s="507">
        <f>SUM(D88:D91)</f>
        <v>142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>
        <v>64</v>
      </c>
      <c r="D93" s="418">
        <v>16</v>
      </c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50935</v>
      </c>
      <c r="D94" s="511">
        <f>D65+D76+D85+D92+D93</f>
        <v>44373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66335</v>
      </c>
      <c r="D95" s="513">
        <f>D94+D56</f>
        <v>59825</v>
      </c>
      <c r="E95" s="186" t="s">
        <v>290</v>
      </c>
      <c r="F95" s="428" t="s">
        <v>291</v>
      </c>
      <c r="G95" s="512">
        <f>G37+G40+G56+G79</f>
        <v>66335</v>
      </c>
      <c r="H95" s="513">
        <f>H37+H40+H56+H79</f>
        <v>59825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10">
        <f>pdeReportingDate</f>
        <v>45893</v>
      </c>
      <c r="C98" s="610"/>
      <c r="D98" s="610"/>
      <c r="E98" s="610"/>
      <c r="F98" s="610"/>
      <c r="G98" s="610"/>
      <c r="H98" s="610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1" t="str">
        <f>authorName</f>
        <v>ПР Акаунт Консулт ЕООД</v>
      </c>
      <c r="C100" s="611"/>
      <c r="D100" s="611"/>
      <c r="E100" s="611"/>
      <c r="F100" s="611"/>
      <c r="G100" s="611"/>
      <c r="H100" s="611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2"/>
      <c r="C102" s="612"/>
      <c r="D102" s="612"/>
      <c r="E102" s="612"/>
      <c r="F102" s="612"/>
      <c r="G102" s="612"/>
      <c r="H102" s="612"/>
    </row>
    <row r="103" spans="1:13" ht="21.75" customHeight="1">
      <c r="A103" s="587"/>
      <c r="B103" s="609" t="s">
        <v>293</v>
      </c>
      <c r="C103" s="609"/>
      <c r="D103" s="609"/>
      <c r="E103" s="609"/>
      <c r="M103" s="78"/>
    </row>
    <row r="104" spans="1:13" ht="21.75" customHeight="1">
      <c r="A104" s="587"/>
      <c r="B104" s="609" t="s">
        <v>293</v>
      </c>
      <c r="C104" s="609"/>
      <c r="D104" s="609"/>
      <c r="E104" s="609"/>
    </row>
    <row r="105" spans="1:13" ht="21.75" customHeight="1">
      <c r="A105" s="587"/>
      <c r="B105" s="609" t="s">
        <v>293</v>
      </c>
      <c r="C105" s="609"/>
      <c r="D105" s="609"/>
      <c r="E105" s="609"/>
      <c r="M105" s="78"/>
    </row>
    <row r="106" spans="1:13" ht="21.75" customHeight="1">
      <c r="A106" s="587"/>
      <c r="B106" s="609" t="s">
        <v>293</v>
      </c>
      <c r="C106" s="609"/>
      <c r="D106" s="609"/>
      <c r="E106" s="609"/>
    </row>
    <row r="107" spans="1:13" ht="21.75" customHeight="1">
      <c r="A107" s="587"/>
      <c r="B107" s="609"/>
      <c r="C107" s="609"/>
      <c r="D107" s="609"/>
      <c r="E107" s="609"/>
      <c r="M107" s="78"/>
    </row>
    <row r="108" spans="1:13" ht="21.75" customHeight="1">
      <c r="A108" s="587"/>
      <c r="B108" s="609"/>
      <c r="C108" s="609"/>
      <c r="D108" s="609"/>
      <c r="E108" s="609"/>
    </row>
    <row r="109" spans="1:13" ht="21.75" customHeight="1">
      <c r="A109" s="587"/>
      <c r="B109" s="609"/>
      <c r="C109" s="609"/>
      <c r="D109" s="609"/>
      <c r="E109" s="609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4:D27 G77:H77 G75:H75 G73:H73 C54:D55 C12:D19 C21:D22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9" zoomScale="85" zoomScaleNormal="70" zoomScaleSheetLayoutView="85" workbookViewId="0">
      <selection activeCell="G22" sqref="G22:H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СОЛАР ЛОГИСТИК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203125790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15</v>
      </c>
      <c r="D12" s="271">
        <v>15</v>
      </c>
      <c r="E12" s="152" t="s">
        <v>303</v>
      </c>
      <c r="F12" s="197" t="s">
        <v>304</v>
      </c>
      <c r="G12" s="270">
        <v>152</v>
      </c>
      <c r="H12" s="271">
        <v>152</v>
      </c>
    </row>
    <row r="13" spans="1:9">
      <c r="A13" s="152" t="s">
        <v>305</v>
      </c>
      <c r="B13" s="150" t="s">
        <v>306</v>
      </c>
      <c r="C13" s="270">
        <v>219</v>
      </c>
      <c r="D13" s="271">
        <v>102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53</v>
      </c>
      <c r="D14" s="271">
        <v>53</v>
      </c>
      <c r="E14" s="152" t="s">
        <v>311</v>
      </c>
      <c r="F14" s="197" t="s">
        <v>312</v>
      </c>
      <c r="G14" s="270">
        <v>34</v>
      </c>
      <c r="H14" s="271">
        <v>29</v>
      </c>
    </row>
    <row r="15" spans="1:9">
      <c r="A15" s="152" t="s">
        <v>313</v>
      </c>
      <c r="B15" s="150" t="s">
        <v>314</v>
      </c>
      <c r="C15" s="270">
        <v>44</v>
      </c>
      <c r="D15" s="271">
        <v>39</v>
      </c>
      <c r="E15" s="152" t="s">
        <v>97</v>
      </c>
      <c r="F15" s="197" t="s">
        <v>315</v>
      </c>
      <c r="G15" s="270">
        <f>32+690</f>
        <v>722</v>
      </c>
      <c r="H15" s="271">
        <f>105+36+295</f>
        <v>436</v>
      </c>
    </row>
    <row r="16" spans="1:9">
      <c r="A16" s="152" t="s">
        <v>316</v>
      </c>
      <c r="B16" s="150" t="s">
        <v>317</v>
      </c>
      <c r="C16" s="270">
        <v>7</v>
      </c>
      <c r="D16" s="271">
        <v>7</v>
      </c>
      <c r="E16" s="193" t="s">
        <v>70</v>
      </c>
      <c r="F16" s="219" t="s">
        <v>318</v>
      </c>
      <c r="G16" s="533">
        <f>SUM(G12:G15)</f>
        <v>908</v>
      </c>
      <c r="H16" s="534">
        <f>SUM(H12:H15)</f>
        <v>617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f>194+51</f>
        <v>245</v>
      </c>
      <c r="D19" s="271">
        <f>11+35</f>
        <v>46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>
        <v>194</v>
      </c>
      <c r="D20" s="271">
        <v>11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583</v>
      </c>
      <c r="D22" s="534">
        <f>SUM(D12:D18)+D19</f>
        <v>262</v>
      </c>
      <c r="E22" s="152" t="s">
        <v>335</v>
      </c>
      <c r="F22" s="194" t="s">
        <v>336</v>
      </c>
      <c r="G22" s="270">
        <v>301</v>
      </c>
      <c r="H22" s="271">
        <v>425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376</v>
      </c>
      <c r="H24" s="271">
        <v>292</v>
      </c>
    </row>
    <row r="25" spans="1:8" ht="31.5">
      <c r="A25" s="152" t="s">
        <v>342</v>
      </c>
      <c r="B25" s="194" t="s">
        <v>343</v>
      </c>
      <c r="C25" s="270">
        <v>913</v>
      </c>
      <c r="D25" s="271">
        <v>1009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>
        <v>26</v>
      </c>
      <c r="D26" s="271">
        <v>82</v>
      </c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677</v>
      </c>
      <c r="H27" s="534">
        <f>SUM(H22:H26)</f>
        <v>717</v>
      </c>
    </row>
    <row r="28" spans="1:8">
      <c r="A28" s="152" t="s">
        <v>97</v>
      </c>
      <c r="B28" s="194" t="s">
        <v>353</v>
      </c>
      <c r="C28" s="270">
        <v>3</v>
      </c>
      <c r="D28" s="271">
        <v>2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942</v>
      </c>
      <c r="D29" s="534">
        <f>SUM(D25:D28)</f>
        <v>1093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1525</v>
      </c>
      <c r="D31" s="209">
        <f>D29+D22</f>
        <v>1355</v>
      </c>
      <c r="E31" s="206" t="s">
        <v>357</v>
      </c>
      <c r="F31" s="221" t="s">
        <v>358</v>
      </c>
      <c r="G31" s="208">
        <f>G16+G18+G27</f>
        <v>1585</v>
      </c>
      <c r="H31" s="209">
        <f>H16+H18+H27</f>
        <v>1334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60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21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1525</v>
      </c>
      <c r="D36" s="540">
        <f>D31-D34+D35</f>
        <v>1355</v>
      </c>
      <c r="E36" s="217" t="s">
        <v>373</v>
      </c>
      <c r="F36" s="211" t="s">
        <v>374</v>
      </c>
      <c r="G36" s="222">
        <f>G35-G34+G31</f>
        <v>1585</v>
      </c>
      <c r="H36" s="223">
        <f>H35-H34+H31</f>
        <v>1334</v>
      </c>
    </row>
    <row r="37" spans="1:8">
      <c r="A37" s="216" t="s">
        <v>375</v>
      </c>
      <c r="B37" s="188" t="s">
        <v>376</v>
      </c>
      <c r="C37" s="208">
        <f>IF((G36-C36)&gt;0,G36-C36,0)</f>
        <v>60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21</v>
      </c>
    </row>
    <row r="38" spans="1:8">
      <c r="A38" s="191" t="s">
        <v>379</v>
      </c>
      <c r="B38" s="195" t="s">
        <v>380</v>
      </c>
      <c r="C38" s="533">
        <f>C39+C40+C41</f>
        <v>0</v>
      </c>
      <c r="D38" s="534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60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21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60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21</v>
      </c>
    </row>
    <row r="45" spans="1:8" ht="16.5" thickBot="1">
      <c r="A45" s="225" t="s">
        <v>398</v>
      </c>
      <c r="B45" s="226" t="s">
        <v>399</v>
      </c>
      <c r="C45" s="535">
        <f>C36+C38+C42</f>
        <v>1585</v>
      </c>
      <c r="D45" s="536">
        <f>D36+D38+D42</f>
        <v>1355</v>
      </c>
      <c r="E45" s="225" t="s">
        <v>400</v>
      </c>
      <c r="F45" s="227" t="s">
        <v>401</v>
      </c>
      <c r="G45" s="535">
        <f>G42+G36</f>
        <v>1585</v>
      </c>
      <c r="H45" s="536">
        <f>H42+H36</f>
        <v>1355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3" t="s">
        <v>402</v>
      </c>
      <c r="B47" s="613"/>
      <c r="C47" s="613"/>
      <c r="D47" s="613"/>
      <c r="E47" s="613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10">
        <f>pdeReportingDate</f>
        <v>45893</v>
      </c>
      <c r="C50" s="610"/>
      <c r="D50" s="610"/>
      <c r="E50" s="610"/>
      <c r="F50" s="610"/>
      <c r="G50" s="610"/>
      <c r="H50" s="610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1" t="str">
        <f>authorName</f>
        <v>ПР Акаунт Консулт ЕООД</v>
      </c>
      <c r="C52" s="611"/>
      <c r="D52" s="611"/>
      <c r="E52" s="611"/>
      <c r="F52" s="611"/>
      <c r="G52" s="611"/>
      <c r="H52" s="611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2"/>
      <c r="C54" s="612"/>
      <c r="D54" s="612"/>
      <c r="E54" s="612"/>
      <c r="F54" s="612"/>
      <c r="G54" s="612"/>
      <c r="H54" s="612"/>
    </row>
    <row r="55" spans="1:13" ht="15.75" customHeight="1">
      <c r="A55" s="587"/>
      <c r="B55" s="609" t="s">
        <v>293</v>
      </c>
      <c r="C55" s="609"/>
      <c r="D55" s="609"/>
      <c r="E55" s="609"/>
      <c r="F55" s="486"/>
      <c r="G55" s="38"/>
      <c r="H55" s="35"/>
    </row>
    <row r="56" spans="1:13" ht="15.75" customHeight="1">
      <c r="A56" s="587"/>
      <c r="B56" s="609" t="s">
        <v>293</v>
      </c>
      <c r="C56" s="609"/>
      <c r="D56" s="609"/>
      <c r="E56" s="609"/>
      <c r="F56" s="486"/>
      <c r="G56" s="38"/>
      <c r="H56" s="35"/>
    </row>
    <row r="57" spans="1:13" ht="15.75" customHeight="1">
      <c r="A57" s="587"/>
      <c r="B57" s="609" t="s">
        <v>293</v>
      </c>
      <c r="C57" s="609"/>
      <c r="D57" s="609"/>
      <c r="E57" s="609"/>
      <c r="F57" s="486"/>
      <c r="G57" s="38"/>
      <c r="H57" s="35"/>
    </row>
    <row r="58" spans="1:13" ht="15.75" customHeight="1">
      <c r="A58" s="587"/>
      <c r="B58" s="609" t="s">
        <v>293</v>
      </c>
      <c r="C58" s="609"/>
      <c r="D58" s="609"/>
      <c r="E58" s="609"/>
      <c r="F58" s="486"/>
      <c r="G58" s="38"/>
      <c r="H58" s="35"/>
    </row>
    <row r="59" spans="1:13">
      <c r="A59" s="587"/>
      <c r="B59" s="609"/>
      <c r="C59" s="609"/>
      <c r="D59" s="609"/>
      <c r="E59" s="609"/>
      <c r="F59" s="486"/>
      <c r="G59" s="38"/>
      <c r="H59" s="35"/>
    </row>
    <row r="60" spans="1:13">
      <c r="A60" s="587"/>
      <c r="B60" s="609"/>
      <c r="C60" s="609"/>
      <c r="D60" s="609"/>
      <c r="E60" s="609"/>
      <c r="F60" s="486"/>
      <c r="G60" s="38"/>
      <c r="H60" s="35"/>
    </row>
    <row r="61" spans="1:13">
      <c r="A61" s="587"/>
      <c r="B61" s="609"/>
      <c r="C61" s="609"/>
      <c r="D61" s="609"/>
      <c r="E61" s="609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1" zoomScaleNormal="100" zoomScaleSheetLayoutView="80" workbookViewId="0">
      <selection activeCell="C35" sqref="C35:D42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СОЛАР ЛОГИСТИК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203125790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191</v>
      </c>
      <c r="D11" s="154">
        <v>189</v>
      </c>
    </row>
    <row r="12" spans="1:13">
      <c r="A12" s="232" t="s">
        <v>408</v>
      </c>
      <c r="B12" s="142" t="s">
        <v>409</v>
      </c>
      <c r="C12" s="155">
        <v>-200</v>
      </c>
      <c r="D12" s="154">
        <v>-121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-51</v>
      </c>
      <c r="D14" s="154">
        <v>-46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-34</v>
      </c>
      <c r="D15" s="154">
        <v>-6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-18</v>
      </c>
      <c r="D16" s="154">
        <v>-55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-4</v>
      </c>
      <c r="D20" s="154">
        <v>-5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-116</v>
      </c>
      <c r="D21" s="557">
        <f>SUM(D11:D20)</f>
        <v>-44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>
        <v>267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661</v>
      </c>
      <c r="D27" s="154">
        <v>413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-34588</v>
      </c>
      <c r="D28" s="154">
        <v>-3034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7038</v>
      </c>
      <c r="D29" s="154">
        <v>2979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-26889</v>
      </c>
      <c r="D33" s="557">
        <f>SUM(D23:D32)</f>
        <v>625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59002</v>
      </c>
      <c r="D37" s="154">
        <v>6944</v>
      </c>
    </row>
    <row r="38" spans="1:13">
      <c r="A38" s="232" t="s">
        <v>457</v>
      </c>
      <c r="B38" s="142" t="s">
        <v>458</v>
      </c>
      <c r="C38" s="155">
        <v>-30798</v>
      </c>
      <c r="D38" s="154">
        <v>-6965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>
        <v>-1027</v>
      </c>
      <c r="D40" s="154">
        <v>-606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-71</v>
      </c>
      <c r="D42" s="154">
        <v>-1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27106</v>
      </c>
      <c r="D43" s="559">
        <f>SUM(D35:D42)</f>
        <v>-628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101</v>
      </c>
      <c r="D44" s="261">
        <f>D43+D33+D21</f>
        <v>-47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142</v>
      </c>
      <c r="D45" s="263">
        <v>125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243</v>
      </c>
      <c r="D46" s="265">
        <f>D45+D44</f>
        <v>78</v>
      </c>
      <c r="G46" s="143"/>
      <c r="H46" s="143"/>
    </row>
    <row r="47" spans="1:13">
      <c r="A47" s="257" t="s">
        <v>475</v>
      </c>
      <c r="B47" s="266" t="s">
        <v>476</v>
      </c>
      <c r="C47" s="251">
        <v>234</v>
      </c>
      <c r="D47" s="252">
        <v>78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4" t="s">
        <v>480</v>
      </c>
      <c r="B51" s="614"/>
      <c r="C51" s="614"/>
      <c r="D51" s="614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10">
        <f>pdeReportingDate</f>
        <v>45893</v>
      </c>
      <c r="C54" s="610"/>
      <c r="D54" s="610"/>
      <c r="E54" s="610"/>
      <c r="F54" s="588"/>
      <c r="G54" s="588"/>
      <c r="H54" s="588"/>
      <c r="M54" s="78"/>
    </row>
    <row r="55" spans="1:13" s="35" customFormat="1">
      <c r="A55" s="585"/>
      <c r="B55" s="610"/>
      <c r="C55" s="610"/>
      <c r="D55" s="610"/>
      <c r="E55" s="610"/>
      <c r="F55" s="44"/>
      <c r="G55" s="44"/>
      <c r="H55" s="44"/>
      <c r="M55" s="78"/>
    </row>
    <row r="56" spans="1:13" s="35" customFormat="1">
      <c r="A56" s="586" t="s">
        <v>292</v>
      </c>
      <c r="B56" s="611" t="str">
        <f>authorName</f>
        <v>ПР Акаунт Консулт ЕООД</v>
      </c>
      <c r="C56" s="611"/>
      <c r="D56" s="611"/>
      <c r="E56" s="611"/>
      <c r="F56" s="64"/>
      <c r="G56" s="64"/>
      <c r="H56" s="64"/>
    </row>
    <row r="57" spans="1:13" s="35" customFormat="1">
      <c r="A57" s="586"/>
      <c r="B57" s="611"/>
      <c r="C57" s="611"/>
      <c r="D57" s="611"/>
      <c r="E57" s="611"/>
      <c r="F57" s="64"/>
      <c r="G57" s="64"/>
      <c r="H57" s="64"/>
    </row>
    <row r="58" spans="1:13" s="35" customFormat="1">
      <c r="A58" s="586" t="s">
        <v>12</v>
      </c>
      <c r="B58" s="611"/>
      <c r="C58" s="611"/>
      <c r="D58" s="611"/>
      <c r="E58" s="611"/>
      <c r="F58" s="64"/>
      <c r="G58" s="64"/>
      <c r="H58" s="64"/>
    </row>
    <row r="59" spans="1:13" s="26" customFormat="1">
      <c r="A59" s="587"/>
      <c r="B59" s="609" t="s">
        <v>293</v>
      </c>
      <c r="C59" s="609"/>
      <c r="D59" s="609"/>
      <c r="E59" s="609"/>
      <c r="F59" s="486"/>
      <c r="G59" s="38"/>
      <c r="H59" s="35"/>
    </row>
    <row r="60" spans="1:13">
      <c r="A60" s="587"/>
      <c r="B60" s="609" t="s">
        <v>293</v>
      </c>
      <c r="C60" s="609"/>
      <c r="D60" s="609"/>
      <c r="E60" s="609"/>
      <c r="F60" s="486"/>
      <c r="G60" s="38"/>
      <c r="H60" s="35"/>
    </row>
    <row r="61" spans="1:13">
      <c r="A61" s="587"/>
      <c r="B61" s="609" t="s">
        <v>293</v>
      </c>
      <c r="C61" s="609"/>
      <c r="D61" s="609"/>
      <c r="E61" s="609"/>
      <c r="F61" s="486"/>
      <c r="G61" s="38"/>
      <c r="H61" s="35"/>
    </row>
    <row r="62" spans="1:13">
      <c r="A62" s="587"/>
      <c r="B62" s="609" t="s">
        <v>293</v>
      </c>
      <c r="C62" s="609"/>
      <c r="D62" s="609"/>
      <c r="E62" s="609"/>
      <c r="F62" s="486"/>
      <c r="G62" s="38"/>
      <c r="H62" s="35"/>
    </row>
    <row r="63" spans="1:13">
      <c r="A63" s="587"/>
      <c r="B63" s="609"/>
      <c r="C63" s="609"/>
      <c r="D63" s="609"/>
      <c r="E63" s="609"/>
      <c r="F63" s="486"/>
      <c r="G63" s="38"/>
      <c r="H63" s="35"/>
    </row>
    <row r="64" spans="1:13">
      <c r="A64" s="587"/>
      <c r="B64" s="609"/>
      <c r="C64" s="609"/>
      <c r="D64" s="609"/>
      <c r="E64" s="609"/>
      <c r="F64" s="486"/>
      <c r="G64" s="38"/>
      <c r="H64" s="35"/>
    </row>
    <row r="65" spans="1:8">
      <c r="A65" s="587"/>
      <c r="B65" s="609"/>
      <c r="C65" s="609"/>
      <c r="D65" s="609"/>
      <c r="E65" s="609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3" zoomScale="85" zoomScaleNormal="100" zoomScaleSheetLayoutView="85" workbookViewId="0">
      <selection activeCell="H14" sqref="H14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СОЛАР ЛОГИСТИК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203125790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9" t="s">
        <v>483</v>
      </c>
      <c r="B8" s="622" t="s">
        <v>484</v>
      </c>
      <c r="C8" s="615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5" t="s">
        <v>488</v>
      </c>
      <c r="L8" s="615" t="s">
        <v>489</v>
      </c>
      <c r="M8" s="446"/>
      <c r="N8" s="447"/>
    </row>
    <row r="9" spans="1:14" s="448" customFormat="1" ht="31.5">
      <c r="A9" s="620"/>
      <c r="B9" s="623"/>
      <c r="C9" s="616"/>
      <c r="D9" s="618" t="s">
        <v>490</v>
      </c>
      <c r="E9" s="618" t="s">
        <v>491</v>
      </c>
      <c r="F9" s="450" t="s">
        <v>492</v>
      </c>
      <c r="G9" s="450"/>
      <c r="H9" s="450"/>
      <c r="I9" s="625" t="s">
        <v>493</v>
      </c>
      <c r="J9" s="625" t="s">
        <v>494</v>
      </c>
      <c r="K9" s="616"/>
      <c r="L9" s="616"/>
      <c r="M9" s="451" t="s">
        <v>495</v>
      </c>
      <c r="N9" s="447"/>
    </row>
    <row r="10" spans="1:14" s="448" customFormat="1" ht="31.5">
      <c r="A10" s="621"/>
      <c r="B10" s="624"/>
      <c r="C10" s="617"/>
      <c r="D10" s="618"/>
      <c r="E10" s="618"/>
      <c r="F10" s="449" t="s">
        <v>496</v>
      </c>
      <c r="G10" s="449" t="s">
        <v>497</v>
      </c>
      <c r="H10" s="449" t="s">
        <v>498</v>
      </c>
      <c r="I10" s="617"/>
      <c r="J10" s="617"/>
      <c r="K10" s="617"/>
      <c r="L10" s="617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7437</v>
      </c>
      <c r="D13" s="493">
        <f>'1-Баланс'!H20</f>
        <v>0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>
        <v>3125</v>
      </c>
      <c r="I13" s="493">
        <f>'1-Баланс'!H29+'1-Баланс'!H32</f>
        <v>1814</v>
      </c>
      <c r="J13" s="493">
        <f>'1-Баланс'!H30+'1-Баланс'!H33</f>
        <v>-1968</v>
      </c>
      <c r="K13" s="494"/>
      <c r="L13" s="493">
        <f>SUM(C13:K13)</f>
        <v>10408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7437</v>
      </c>
      <c r="D17" s="493">
        <f t="shared" ref="D17:M17" si="2">D13+D14</f>
        <v>0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3125</v>
      </c>
      <c r="I17" s="493">
        <f t="shared" si="2"/>
        <v>1814</v>
      </c>
      <c r="J17" s="493">
        <f t="shared" si="2"/>
        <v>-1968</v>
      </c>
      <c r="K17" s="493">
        <f t="shared" si="2"/>
        <v>0</v>
      </c>
      <c r="L17" s="493">
        <f t="shared" si="1"/>
        <v>10408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60</v>
      </c>
      <c r="J18" s="493">
        <f>+'1-Баланс'!G33</f>
        <v>0</v>
      </c>
      <c r="K18" s="494"/>
      <c r="L18" s="493">
        <f t="shared" si="1"/>
        <v>60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7437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3125</v>
      </c>
      <c r="I31" s="493">
        <f t="shared" si="6"/>
        <v>1874</v>
      </c>
      <c r="J31" s="493">
        <f t="shared" si="6"/>
        <v>-1968</v>
      </c>
      <c r="K31" s="493">
        <f t="shared" si="6"/>
        <v>0</v>
      </c>
      <c r="L31" s="493">
        <f t="shared" si="1"/>
        <v>10468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7437</v>
      </c>
      <c r="D34" s="496">
        <f t="shared" si="7"/>
        <v>0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3125</v>
      </c>
      <c r="I34" s="496">
        <f t="shared" si="7"/>
        <v>1874</v>
      </c>
      <c r="J34" s="496">
        <f t="shared" si="7"/>
        <v>-1968</v>
      </c>
      <c r="K34" s="496">
        <f t="shared" si="7"/>
        <v>0</v>
      </c>
      <c r="L34" s="496">
        <f t="shared" si="1"/>
        <v>10468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10">
        <f>pdeReportingDate</f>
        <v>45893</v>
      </c>
      <c r="C38" s="610"/>
      <c r="D38" s="610"/>
      <c r="E38" s="610"/>
      <c r="F38" s="610"/>
      <c r="G38" s="610"/>
      <c r="H38" s="610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1" t="str">
        <f>authorName</f>
        <v>ПР Акаунт Консулт ЕООД</v>
      </c>
      <c r="C40" s="611"/>
      <c r="D40" s="611"/>
      <c r="E40" s="611"/>
      <c r="F40" s="611"/>
      <c r="G40" s="611"/>
      <c r="H40" s="611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2"/>
      <c r="C42" s="612"/>
      <c r="D42" s="612"/>
      <c r="E42" s="612"/>
      <c r="F42" s="612"/>
      <c r="G42" s="612"/>
      <c r="H42" s="612"/>
    </row>
    <row r="43" spans="1:13">
      <c r="A43" s="587"/>
      <c r="B43" s="609" t="s">
        <v>293</v>
      </c>
      <c r="C43" s="609"/>
      <c r="D43" s="609"/>
      <c r="E43" s="609"/>
      <c r="F43" s="486"/>
      <c r="G43" s="38"/>
      <c r="H43" s="35"/>
    </row>
    <row r="44" spans="1:13">
      <c r="A44" s="587"/>
      <c r="B44" s="609" t="s">
        <v>293</v>
      </c>
      <c r="C44" s="609"/>
      <c r="D44" s="609"/>
      <c r="E44" s="609"/>
      <c r="F44" s="486"/>
      <c r="G44" s="38"/>
      <c r="H44" s="35"/>
    </row>
    <row r="45" spans="1:13">
      <c r="A45" s="587"/>
      <c r="B45" s="609" t="s">
        <v>293</v>
      </c>
      <c r="C45" s="609"/>
      <c r="D45" s="609"/>
      <c r="E45" s="609"/>
      <c r="F45" s="486"/>
      <c r="G45" s="38"/>
      <c r="H45" s="35"/>
    </row>
    <row r="46" spans="1:13">
      <c r="A46" s="587"/>
      <c r="B46" s="609" t="s">
        <v>293</v>
      </c>
      <c r="C46" s="609"/>
      <c r="D46" s="609"/>
      <c r="E46" s="609"/>
      <c r="F46" s="486"/>
      <c r="G46" s="38"/>
      <c r="H46" s="35"/>
    </row>
    <row r="47" spans="1:13">
      <c r="A47" s="587"/>
      <c r="B47" s="609"/>
      <c r="C47" s="609"/>
      <c r="D47" s="609"/>
      <c r="E47" s="609"/>
      <c r="F47" s="486"/>
      <c r="G47" s="38"/>
      <c r="H47" s="35"/>
    </row>
    <row r="48" spans="1:13">
      <c r="A48" s="587"/>
      <c r="B48" s="609"/>
      <c r="C48" s="609"/>
      <c r="D48" s="609"/>
      <c r="E48" s="609"/>
      <c r="F48" s="486"/>
      <c r="G48" s="38"/>
      <c r="H48" s="35"/>
    </row>
    <row r="49" spans="1:8">
      <c r="A49" s="587"/>
      <c r="B49" s="609"/>
      <c r="C49" s="609"/>
      <c r="D49" s="609"/>
      <c r="E49" s="609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4" zoomScale="70" zoomScaleNormal="85" zoomScaleSheetLayoutView="70" workbookViewId="0">
      <selection activeCell="P14" sqref="P1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СОЛАР ЛОГИСТИК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203125790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30" t="s">
        <v>483</v>
      </c>
      <c r="B7" s="631"/>
      <c r="C7" s="634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6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6" t="s">
        <v>568</v>
      </c>
      <c r="R7" s="628" t="s">
        <v>569</v>
      </c>
    </row>
    <row r="8" spans="1:19" s="88" customFormat="1" ht="66.75" customHeight="1">
      <c r="A8" s="632"/>
      <c r="B8" s="633"/>
      <c r="C8" s="635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7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7"/>
      <c r="R8" s="629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30</v>
      </c>
      <c r="E11" s="282"/>
      <c r="F11" s="282"/>
      <c r="G11" s="278">
        <f>D11+E11-F11</f>
        <v>30</v>
      </c>
      <c r="H11" s="282"/>
      <c r="I11" s="282"/>
      <c r="J11" s="278">
        <f>G11+H11-I11</f>
        <v>30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30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38</v>
      </c>
      <c r="E12" s="282"/>
      <c r="F12" s="282"/>
      <c r="G12" s="278">
        <f t="shared" ref="G12:G42" si="2">D12+E12-F12</f>
        <v>38</v>
      </c>
      <c r="H12" s="282"/>
      <c r="I12" s="282"/>
      <c r="J12" s="278">
        <f t="shared" ref="J12:J42" si="3">G12+H12-I12</f>
        <v>38</v>
      </c>
      <c r="K12" s="282">
        <v>21</v>
      </c>
      <c r="L12" s="282"/>
      <c r="M12" s="282"/>
      <c r="N12" s="278">
        <f t="shared" ref="N12:N42" si="4">K12+L12-M12</f>
        <v>21</v>
      </c>
      <c r="O12" s="282"/>
      <c r="P12" s="282"/>
      <c r="Q12" s="278">
        <f t="shared" si="0"/>
        <v>21</v>
      </c>
      <c r="R12" s="292">
        <f t="shared" si="1"/>
        <v>17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1349</v>
      </c>
      <c r="E13" s="282"/>
      <c r="F13" s="282"/>
      <c r="G13" s="278">
        <f t="shared" si="2"/>
        <v>1349</v>
      </c>
      <c r="H13" s="282"/>
      <c r="I13" s="282"/>
      <c r="J13" s="278">
        <f t="shared" si="3"/>
        <v>1349</v>
      </c>
      <c r="K13" s="282">
        <v>557</v>
      </c>
      <c r="L13" s="282">
        <f>8+1</f>
        <v>9</v>
      </c>
      <c r="M13" s="282"/>
      <c r="N13" s="278">
        <f t="shared" si="4"/>
        <v>566</v>
      </c>
      <c r="O13" s="282"/>
      <c r="P13" s="282">
        <v>2</v>
      </c>
      <c r="Q13" s="278">
        <f t="shared" si="0"/>
        <v>564</v>
      </c>
      <c r="R13" s="292">
        <f t="shared" si="1"/>
        <v>785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3434</v>
      </c>
      <c r="E14" s="282"/>
      <c r="F14" s="282"/>
      <c r="G14" s="278">
        <f t="shared" si="2"/>
        <v>3434</v>
      </c>
      <c r="H14" s="282"/>
      <c r="I14" s="282"/>
      <c r="J14" s="278">
        <f t="shared" si="3"/>
        <v>3434</v>
      </c>
      <c r="K14" s="282">
        <v>1640</v>
      </c>
      <c r="L14" s="282">
        <f>43+1</f>
        <v>44</v>
      </c>
      <c r="M14" s="282"/>
      <c r="N14" s="278">
        <f t="shared" si="4"/>
        <v>1684</v>
      </c>
      <c r="O14" s="282"/>
      <c r="P14" s="282">
        <v>1</v>
      </c>
      <c r="Q14" s="278">
        <f t="shared" si="0"/>
        <v>1683</v>
      </c>
      <c r="R14" s="292">
        <f t="shared" si="1"/>
        <v>1751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5</v>
      </c>
      <c r="E18" s="282"/>
      <c r="F18" s="282"/>
      <c r="G18" s="278">
        <f t="shared" si="2"/>
        <v>5</v>
      </c>
      <c r="H18" s="282"/>
      <c r="I18" s="282"/>
      <c r="J18" s="278">
        <f t="shared" si="3"/>
        <v>5</v>
      </c>
      <c r="K18" s="282">
        <v>1</v>
      </c>
      <c r="L18" s="282"/>
      <c r="M18" s="282"/>
      <c r="N18" s="278">
        <f t="shared" si="4"/>
        <v>1</v>
      </c>
      <c r="O18" s="282">
        <v>2</v>
      </c>
      <c r="P18" s="282"/>
      <c r="Q18" s="278">
        <f t="shared" si="0"/>
        <v>3</v>
      </c>
      <c r="R18" s="292">
        <f t="shared" si="1"/>
        <v>2</v>
      </c>
    </row>
    <row r="19" spans="1:18">
      <c r="A19" s="291"/>
      <c r="B19" s="276" t="s">
        <v>546</v>
      </c>
      <c r="C19" s="124" t="s">
        <v>606</v>
      </c>
      <c r="D19" s="283">
        <f>SUM(D11:D18)</f>
        <v>4856</v>
      </c>
      <c r="E19" s="283">
        <f>SUM(E11:E18)</f>
        <v>0</v>
      </c>
      <c r="F19" s="283">
        <f>SUM(F11:F18)</f>
        <v>0</v>
      </c>
      <c r="G19" s="278">
        <f t="shared" si="2"/>
        <v>4856</v>
      </c>
      <c r="H19" s="283">
        <f>SUM(H11:H18)</f>
        <v>0</v>
      </c>
      <c r="I19" s="283">
        <f>SUM(I11:I18)</f>
        <v>0</v>
      </c>
      <c r="J19" s="278">
        <f t="shared" si="3"/>
        <v>4856</v>
      </c>
      <c r="K19" s="283">
        <f>SUM(K11:K18)</f>
        <v>2219</v>
      </c>
      <c r="L19" s="283">
        <f>SUM(L11:L18)</f>
        <v>53</v>
      </c>
      <c r="M19" s="283">
        <f>SUM(M11:M18)</f>
        <v>0</v>
      </c>
      <c r="N19" s="278">
        <f t="shared" si="4"/>
        <v>2272</v>
      </c>
      <c r="O19" s="283">
        <f>SUM(O11:O18)</f>
        <v>2</v>
      </c>
      <c r="P19" s="283">
        <f>SUM(P11:P18)</f>
        <v>3</v>
      </c>
      <c r="Q19" s="278">
        <f t="shared" si="0"/>
        <v>2271</v>
      </c>
      <c r="R19" s="292">
        <f t="shared" si="1"/>
        <v>2585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12814</v>
      </c>
      <c r="E20" s="282"/>
      <c r="F20" s="282"/>
      <c r="G20" s="278">
        <f t="shared" si="2"/>
        <v>12814</v>
      </c>
      <c r="H20" s="282"/>
      <c r="I20" s="282"/>
      <c r="J20" s="278">
        <f t="shared" si="3"/>
        <v>12814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12814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10</v>
      </c>
      <c r="E27" s="282"/>
      <c r="F27" s="282"/>
      <c r="G27" s="278">
        <f t="shared" si="2"/>
        <v>10</v>
      </c>
      <c r="H27" s="282"/>
      <c r="I27" s="282"/>
      <c r="J27" s="278">
        <f t="shared" si="3"/>
        <v>10</v>
      </c>
      <c r="K27" s="282">
        <v>9</v>
      </c>
      <c r="L27" s="282"/>
      <c r="M27" s="282"/>
      <c r="N27" s="278">
        <f t="shared" si="4"/>
        <v>9</v>
      </c>
      <c r="O27" s="282"/>
      <c r="P27" s="282"/>
      <c r="Q27" s="278">
        <f t="shared" si="0"/>
        <v>9</v>
      </c>
      <c r="R27" s="292">
        <f t="shared" si="1"/>
        <v>1</v>
      </c>
    </row>
    <row r="28" spans="1:18">
      <c r="A28" s="291"/>
      <c r="B28" s="276" t="s">
        <v>554</v>
      </c>
      <c r="C28" s="126" t="s">
        <v>622</v>
      </c>
      <c r="D28" s="285">
        <f>SUM(D24:D27)</f>
        <v>10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10</v>
      </c>
      <c r="H28" s="285">
        <f t="shared" si="5"/>
        <v>0</v>
      </c>
      <c r="I28" s="285">
        <f t="shared" si="5"/>
        <v>0</v>
      </c>
      <c r="J28" s="286">
        <f t="shared" si="3"/>
        <v>10</v>
      </c>
      <c r="K28" s="285">
        <f t="shared" si="5"/>
        <v>9</v>
      </c>
      <c r="L28" s="285">
        <f t="shared" si="5"/>
        <v>0</v>
      </c>
      <c r="M28" s="285">
        <f t="shared" si="5"/>
        <v>0</v>
      </c>
      <c r="N28" s="286">
        <f t="shared" si="4"/>
        <v>9</v>
      </c>
      <c r="O28" s="285">
        <f t="shared" si="5"/>
        <v>0</v>
      </c>
      <c r="P28" s="285">
        <f t="shared" si="5"/>
        <v>0</v>
      </c>
      <c r="Q28" s="286">
        <f t="shared" si="0"/>
        <v>9</v>
      </c>
      <c r="R28" s="295">
        <f t="shared" si="1"/>
        <v>1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17680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17680</v>
      </c>
      <c r="H43" s="301">
        <f t="shared" si="11"/>
        <v>0</v>
      </c>
      <c r="I43" s="301">
        <f t="shared" si="11"/>
        <v>0</v>
      </c>
      <c r="J43" s="301">
        <f t="shared" si="11"/>
        <v>17680</v>
      </c>
      <c r="K43" s="301">
        <f t="shared" si="11"/>
        <v>2228</v>
      </c>
      <c r="L43" s="301">
        <f t="shared" si="11"/>
        <v>53</v>
      </c>
      <c r="M43" s="301">
        <f t="shared" si="11"/>
        <v>0</v>
      </c>
      <c r="N43" s="301">
        <f t="shared" si="11"/>
        <v>2281</v>
      </c>
      <c r="O43" s="301">
        <f t="shared" si="11"/>
        <v>2</v>
      </c>
      <c r="P43" s="301">
        <f t="shared" si="11"/>
        <v>3</v>
      </c>
      <c r="Q43" s="301">
        <f t="shared" si="11"/>
        <v>2280</v>
      </c>
      <c r="R43" s="302">
        <f t="shared" si="11"/>
        <v>15400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10">
        <f>pdeReportingDate</f>
        <v>45893</v>
      </c>
      <c r="D46" s="610"/>
      <c r="E46" s="610"/>
      <c r="F46" s="610"/>
      <c r="G46" s="610"/>
      <c r="H46" s="610"/>
      <c r="I46" s="610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1" t="str">
        <f>authorName</f>
        <v>ПР Акаунт Консулт ЕООД</v>
      </c>
      <c r="D48" s="611"/>
      <c r="E48" s="611"/>
      <c r="F48" s="611"/>
      <c r="G48" s="611"/>
      <c r="H48" s="611"/>
      <c r="I48" s="611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2"/>
      <c r="D50" s="612"/>
      <c r="E50" s="612"/>
      <c r="F50" s="612"/>
      <c r="G50" s="612"/>
      <c r="H50" s="612"/>
      <c r="I50" s="612"/>
    </row>
    <row r="51" spans="2:9">
      <c r="B51" s="587"/>
      <c r="C51" s="609" t="s">
        <v>293</v>
      </c>
      <c r="D51" s="609"/>
      <c r="E51" s="609"/>
      <c r="F51" s="609"/>
      <c r="G51" s="486"/>
      <c r="H51" s="38"/>
      <c r="I51" s="35"/>
    </row>
    <row r="52" spans="2:9">
      <c r="B52" s="587"/>
      <c r="C52" s="609" t="s">
        <v>293</v>
      </c>
      <c r="D52" s="609"/>
      <c r="E52" s="609"/>
      <c r="F52" s="609"/>
      <c r="G52" s="486"/>
      <c r="H52" s="38"/>
      <c r="I52" s="35"/>
    </row>
    <row r="53" spans="2:9">
      <c r="B53" s="587"/>
      <c r="C53" s="609" t="s">
        <v>293</v>
      </c>
      <c r="D53" s="609"/>
      <c r="E53" s="609"/>
      <c r="F53" s="609"/>
      <c r="G53" s="486"/>
      <c r="H53" s="38"/>
      <c r="I53" s="35"/>
    </row>
    <row r="54" spans="2:9">
      <c r="B54" s="587"/>
      <c r="C54" s="609" t="s">
        <v>293</v>
      </c>
      <c r="D54" s="609"/>
      <c r="E54" s="609"/>
      <c r="F54" s="609"/>
      <c r="G54" s="486"/>
      <c r="H54" s="38"/>
      <c r="I54" s="35"/>
    </row>
    <row r="55" spans="2:9">
      <c r="B55" s="587"/>
      <c r="C55" s="609"/>
      <c r="D55" s="609"/>
      <c r="E55" s="609"/>
      <c r="F55" s="609"/>
      <c r="G55" s="486"/>
      <c r="H55" s="38"/>
      <c r="I55" s="35"/>
    </row>
    <row r="56" spans="2:9">
      <c r="B56" s="587"/>
      <c r="C56" s="609"/>
      <c r="D56" s="609"/>
      <c r="E56" s="609"/>
      <c r="F56" s="609"/>
      <c r="G56" s="486"/>
      <c r="H56" s="38"/>
      <c r="I56" s="35"/>
    </row>
    <row r="57" spans="2:9">
      <c r="B57" s="587"/>
      <c r="C57" s="609"/>
      <c r="D57" s="609"/>
      <c r="E57" s="609"/>
      <c r="F57" s="609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7" zoomScale="80" zoomScaleNormal="85" zoomScaleSheetLayoutView="80" workbookViewId="0">
      <selection activeCell="E95" sqref="E95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СОЛАР ЛОГИСТИК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203125790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9" t="s">
        <v>483</v>
      </c>
      <c r="B8" s="641" t="s">
        <v>27</v>
      </c>
      <c r="C8" s="637" t="s">
        <v>651</v>
      </c>
      <c r="D8" s="317" t="s">
        <v>652</v>
      </c>
      <c r="E8" s="318"/>
      <c r="F8" s="100"/>
    </row>
    <row r="9" spans="1:8" s="88" customFormat="1">
      <c r="A9" s="640"/>
      <c r="B9" s="642"/>
      <c r="C9" s="638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64</v>
      </c>
      <c r="D18" s="314">
        <f>+D19+D20</f>
        <v>64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>
        <v>64</v>
      </c>
      <c r="D20" s="320">
        <v>64</v>
      </c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64</v>
      </c>
      <c r="D21" s="383">
        <f>D13+D17+D18</f>
        <v>64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12+22+21</f>
        <v>55</v>
      </c>
      <c r="D30" s="320">
        <f>12+22+21</f>
        <v>55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2+1+1</f>
        <v>4</v>
      </c>
      <c r="D31" s="320">
        <f>2+1+1</f>
        <v>4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34036</v>
      </c>
      <c r="D32" s="320">
        <v>34036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</v>
      </c>
      <c r="D40" s="314">
        <f>SUM(D41:D44)</f>
        <v>1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1</v>
      </c>
      <c r="D44" s="320">
        <v>1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34096</v>
      </c>
      <c r="D45" s="381">
        <f>D26+D30+D31+D33+D32+D34+D35+D40</f>
        <v>34096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34160</v>
      </c>
      <c r="D46" s="387">
        <f>D45+D23+D21+D11</f>
        <v>34160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9" t="s">
        <v>483</v>
      </c>
      <c r="B50" s="641" t="s">
        <v>27</v>
      </c>
      <c r="C50" s="643" t="s">
        <v>722</v>
      </c>
      <c r="D50" s="317" t="s">
        <v>723</v>
      </c>
      <c r="E50" s="317"/>
      <c r="F50" s="645" t="s">
        <v>724</v>
      </c>
    </row>
    <row r="51" spans="1:6" s="88" customFormat="1" ht="18" customHeight="1">
      <c r="A51" s="640"/>
      <c r="B51" s="642"/>
      <c r="C51" s="644"/>
      <c r="D51" s="102" t="s">
        <v>653</v>
      </c>
      <c r="E51" s="102" t="s">
        <v>654</v>
      </c>
      <c r="F51" s="646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25426</v>
      </c>
      <c r="D65" s="155"/>
      <c r="E65" s="106">
        <f t="shared" si="1"/>
        <v>25426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25426</v>
      </c>
      <c r="D68" s="379">
        <f>D54+D58+D63+D64+D65+D66</f>
        <v>0</v>
      </c>
      <c r="E68" s="377">
        <f t="shared" si="1"/>
        <v>25426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13753</v>
      </c>
      <c r="D73" s="108">
        <f>SUM(D74:D76)</f>
        <v>13753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13753</v>
      </c>
      <c r="D76" s="155">
        <v>13753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98</v>
      </c>
      <c r="D82" s="108">
        <f>SUM(D83:D86)</f>
        <v>98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608">
        <v>98</v>
      </c>
      <c r="D84" s="608">
        <v>98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16133</v>
      </c>
      <c r="D87" s="106">
        <f>SUM(D88:D92)+D96</f>
        <v>16133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13361</v>
      </c>
      <c r="D88" s="155">
        <v>13361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2758+3-4</f>
        <v>2757</v>
      </c>
      <c r="D89" s="155">
        <f>2758+3-4</f>
        <v>2757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608">
        <v>5</v>
      </c>
      <c r="D91" s="608">
        <v>5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8</v>
      </c>
      <c r="D92" s="108">
        <f>SUM(D93:D95)</f>
        <v>8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7</v>
      </c>
      <c r="D93" s="155">
        <v>7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608">
        <v>1</v>
      </c>
      <c r="D95" s="608">
        <v>1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608">
        <v>2</v>
      </c>
      <c r="D96" s="608">
        <v>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4</v>
      </c>
      <c r="D97" s="155">
        <v>4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29988</v>
      </c>
      <c r="D98" s="377">
        <f>D87+D82+D77+D73+D97</f>
        <v>29988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55414</v>
      </c>
      <c r="D99" s="371">
        <f>D98+D70+D68</f>
        <v>29988</v>
      </c>
      <c r="E99" s="371">
        <f>E98+E70+E68</f>
        <v>25426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6" t="s">
        <v>819</v>
      </c>
      <c r="B109" s="636"/>
      <c r="C109" s="636"/>
      <c r="D109" s="636"/>
      <c r="E109" s="636"/>
      <c r="F109" s="636"/>
    </row>
    <row r="111" spans="1:8">
      <c r="A111" s="585" t="s">
        <v>7</v>
      </c>
      <c r="B111" s="610">
        <f>pdeReportingDate</f>
        <v>45893</v>
      </c>
      <c r="C111" s="610"/>
      <c r="D111" s="610"/>
      <c r="E111" s="610"/>
      <c r="F111" s="610"/>
      <c r="G111" s="44"/>
      <c r="H111" s="44"/>
    </row>
    <row r="112" spans="1:8">
      <c r="A112" s="585"/>
      <c r="B112" s="610"/>
      <c r="C112" s="610"/>
      <c r="D112" s="610"/>
      <c r="E112" s="610"/>
      <c r="F112" s="610"/>
      <c r="G112" s="44"/>
      <c r="H112" s="44"/>
    </row>
    <row r="113" spans="1:8">
      <c r="A113" s="586" t="s">
        <v>292</v>
      </c>
      <c r="B113" s="611" t="str">
        <f>authorName</f>
        <v>ПР Акаунт Консулт ЕООД</v>
      </c>
      <c r="C113" s="611"/>
      <c r="D113" s="611"/>
      <c r="E113" s="611"/>
      <c r="F113" s="611"/>
      <c r="G113" s="64"/>
      <c r="H113" s="64"/>
    </row>
    <row r="114" spans="1:8">
      <c r="A114" s="586"/>
      <c r="B114" s="611"/>
      <c r="C114" s="611"/>
      <c r="D114" s="611"/>
      <c r="E114" s="611"/>
      <c r="F114" s="611"/>
      <c r="G114" s="64"/>
      <c r="H114" s="64"/>
    </row>
    <row r="115" spans="1:8">
      <c r="A115" s="586" t="s">
        <v>12</v>
      </c>
      <c r="B115" s="612"/>
      <c r="C115" s="612"/>
      <c r="D115" s="612"/>
      <c r="E115" s="612"/>
      <c r="F115" s="612"/>
      <c r="G115" s="66"/>
      <c r="H115" s="66"/>
    </row>
    <row r="116" spans="1:8" ht="15.75" customHeight="1">
      <c r="A116" s="587"/>
      <c r="B116" s="609" t="s">
        <v>293</v>
      </c>
      <c r="C116" s="609"/>
      <c r="D116" s="609"/>
      <c r="E116" s="609"/>
      <c r="F116" s="609"/>
      <c r="G116" s="587"/>
      <c r="H116" s="587"/>
    </row>
    <row r="117" spans="1:8" ht="15.75" customHeight="1">
      <c r="A117" s="587"/>
      <c r="B117" s="609" t="s">
        <v>293</v>
      </c>
      <c r="C117" s="609"/>
      <c r="D117" s="609"/>
      <c r="E117" s="609"/>
      <c r="F117" s="609"/>
      <c r="G117" s="587"/>
      <c r="H117" s="587"/>
    </row>
    <row r="118" spans="1:8" ht="15.75" customHeight="1">
      <c r="A118" s="587"/>
      <c r="B118" s="609" t="s">
        <v>293</v>
      </c>
      <c r="C118" s="609"/>
      <c r="D118" s="609"/>
      <c r="E118" s="609"/>
      <c r="F118" s="609"/>
      <c r="G118" s="587"/>
      <c r="H118" s="587"/>
    </row>
    <row r="119" spans="1:8" ht="15.75" customHeight="1">
      <c r="A119" s="587"/>
      <c r="B119" s="609" t="s">
        <v>293</v>
      </c>
      <c r="C119" s="609"/>
      <c r="D119" s="609"/>
      <c r="E119" s="609"/>
      <c r="F119" s="609"/>
      <c r="G119" s="587"/>
      <c r="H119" s="587"/>
    </row>
    <row r="120" spans="1:8">
      <c r="A120" s="587"/>
      <c r="B120" s="609"/>
      <c r="C120" s="609"/>
      <c r="D120" s="609"/>
      <c r="E120" s="609"/>
      <c r="F120" s="609"/>
      <c r="G120" s="587"/>
      <c r="H120" s="587"/>
    </row>
    <row r="121" spans="1:8">
      <c r="A121" s="587"/>
      <c r="B121" s="609"/>
      <c r="C121" s="609"/>
      <c r="D121" s="609"/>
      <c r="E121" s="609"/>
      <c r="F121" s="609"/>
      <c r="G121" s="587"/>
      <c r="H121" s="587"/>
    </row>
    <row r="122" spans="1:8">
      <c r="A122" s="587"/>
      <c r="B122" s="609"/>
      <c r="C122" s="609"/>
      <c r="D122" s="609"/>
      <c r="E122" s="609"/>
      <c r="F122" s="609"/>
      <c r="G122" s="587"/>
      <c r="H122" s="587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3:D86 F88:F91 C88:D91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H23" sqref="H23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СОЛАР ЛОГИСТИК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203125790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7" t="s">
        <v>483</v>
      </c>
      <c r="B8" s="652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8"/>
      <c r="B9" s="653"/>
      <c r="C9" s="650" t="s">
        <v>823</v>
      </c>
      <c r="D9" s="650" t="s">
        <v>824</v>
      </c>
      <c r="E9" s="650" t="s">
        <v>825</v>
      </c>
      <c r="F9" s="650" t="s">
        <v>826</v>
      </c>
      <c r="G9" s="89" t="s">
        <v>827</v>
      </c>
      <c r="H9" s="89"/>
      <c r="I9" s="651" t="s">
        <v>828</v>
      </c>
    </row>
    <row r="10" spans="1:22" s="88" customFormat="1" ht="24" customHeight="1">
      <c r="A10" s="648"/>
      <c r="B10" s="653"/>
      <c r="C10" s="650"/>
      <c r="D10" s="650"/>
      <c r="E10" s="650"/>
      <c r="F10" s="650"/>
      <c r="G10" s="91" t="s">
        <v>829</v>
      </c>
      <c r="H10" s="91" t="s">
        <v>830</v>
      </c>
      <c r="I10" s="651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2833773</v>
      </c>
      <c r="D20" s="392"/>
      <c r="E20" s="392"/>
      <c r="F20" s="392">
        <v>8850</v>
      </c>
      <c r="G20" s="392">
        <v>169</v>
      </c>
      <c r="H20" s="392">
        <v>11</v>
      </c>
      <c r="I20" s="393">
        <f t="shared" si="0"/>
        <v>9008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>
        <v>2372014.98</v>
      </c>
      <c r="D26" s="392"/>
      <c r="E26" s="392"/>
      <c r="F26" s="392">
        <v>7434</v>
      </c>
      <c r="G26" s="392">
        <v>95</v>
      </c>
      <c r="H26" s="392">
        <v>5</v>
      </c>
      <c r="I26" s="393">
        <f t="shared" si="0"/>
        <v>7524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5205787.9800000004</v>
      </c>
      <c r="D27" s="399">
        <f t="shared" si="2"/>
        <v>0</v>
      </c>
      <c r="E27" s="399">
        <f t="shared" si="2"/>
        <v>0</v>
      </c>
      <c r="F27" s="399">
        <f t="shared" si="2"/>
        <v>16284</v>
      </c>
      <c r="G27" s="399">
        <f t="shared" si="2"/>
        <v>264</v>
      </c>
      <c r="H27" s="399">
        <f t="shared" si="2"/>
        <v>16</v>
      </c>
      <c r="I27" s="400">
        <f t="shared" si="0"/>
        <v>16532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9" t="s">
        <v>856</v>
      </c>
      <c r="B29" s="649"/>
      <c r="C29" s="649"/>
      <c r="D29" s="649"/>
      <c r="E29" s="649"/>
      <c r="F29" s="649"/>
      <c r="G29" s="649"/>
      <c r="H29" s="649"/>
      <c r="I29" s="649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10">
        <f>pdeReportingDate</f>
        <v>45893</v>
      </c>
      <c r="C31" s="610"/>
      <c r="D31" s="610"/>
      <c r="E31" s="610"/>
      <c r="F31" s="610"/>
      <c r="G31" s="93"/>
      <c r="H31" s="93"/>
      <c r="I31" s="93"/>
    </row>
    <row r="32" spans="1:16">
      <c r="A32" s="585"/>
      <c r="B32" s="610"/>
      <c r="C32" s="610"/>
      <c r="D32" s="610"/>
      <c r="E32" s="610"/>
      <c r="F32" s="610"/>
      <c r="G32" s="93"/>
      <c r="H32" s="93"/>
      <c r="I32" s="93"/>
    </row>
    <row r="33" spans="1:9">
      <c r="A33" s="586" t="s">
        <v>292</v>
      </c>
      <c r="B33" s="611" t="str">
        <f>authorName</f>
        <v>ПР Акаунт Консулт ЕООД</v>
      </c>
      <c r="C33" s="611"/>
      <c r="D33" s="611"/>
      <c r="E33" s="611"/>
      <c r="F33" s="611"/>
      <c r="G33" s="93"/>
      <c r="H33" s="93"/>
      <c r="I33" s="93"/>
    </row>
    <row r="34" spans="1:9">
      <c r="A34" s="586"/>
      <c r="B34" s="654"/>
      <c r="C34" s="654"/>
      <c r="D34" s="654"/>
      <c r="E34" s="654"/>
      <c r="F34" s="654"/>
      <c r="G34" s="654"/>
      <c r="H34" s="654"/>
      <c r="I34" s="654"/>
    </row>
    <row r="35" spans="1:9">
      <c r="A35" s="586" t="s">
        <v>12</v>
      </c>
      <c r="B35" s="655"/>
      <c r="C35" s="655"/>
      <c r="D35" s="655"/>
      <c r="E35" s="655"/>
      <c r="F35" s="655"/>
      <c r="G35" s="655"/>
      <c r="H35" s="655"/>
      <c r="I35" s="655"/>
    </row>
    <row r="36" spans="1:9" ht="15.75" customHeight="1">
      <c r="A36" s="587"/>
      <c r="B36" s="609" t="s">
        <v>293</v>
      </c>
      <c r="C36" s="609"/>
      <c r="D36" s="609"/>
      <c r="E36" s="609"/>
      <c r="F36" s="609"/>
      <c r="G36" s="609"/>
      <c r="H36" s="609"/>
      <c r="I36" s="609"/>
    </row>
    <row r="37" spans="1:9" ht="15.75" customHeight="1">
      <c r="A37" s="587"/>
      <c r="B37" s="609" t="s">
        <v>293</v>
      </c>
      <c r="C37" s="609"/>
      <c r="D37" s="609"/>
      <c r="E37" s="609"/>
      <c r="F37" s="609"/>
      <c r="G37" s="609"/>
      <c r="H37" s="609"/>
      <c r="I37" s="609"/>
    </row>
    <row r="38" spans="1:9" ht="15.75" customHeight="1">
      <c r="A38" s="587"/>
      <c r="B38" s="609" t="s">
        <v>293</v>
      </c>
      <c r="C38" s="609"/>
      <c r="D38" s="609"/>
      <c r="E38" s="609"/>
      <c r="F38" s="609"/>
      <c r="G38" s="609"/>
      <c r="H38" s="609"/>
      <c r="I38" s="609"/>
    </row>
    <row r="39" spans="1:9" ht="15.75" customHeight="1">
      <c r="A39" s="587"/>
      <c r="B39" s="609" t="s">
        <v>293</v>
      </c>
      <c r="C39" s="609"/>
      <c r="D39" s="609"/>
      <c r="E39" s="609"/>
      <c r="F39" s="609"/>
      <c r="G39" s="609"/>
      <c r="H39" s="609"/>
      <c r="I39" s="609"/>
    </row>
    <row r="40" spans="1:9">
      <c r="A40" s="587"/>
      <c r="B40" s="609"/>
      <c r="C40" s="609"/>
      <c r="D40" s="609"/>
      <c r="E40" s="609"/>
      <c r="F40" s="609"/>
      <c r="G40" s="609"/>
      <c r="H40" s="609"/>
      <c r="I40" s="609"/>
    </row>
    <row r="41" spans="1:9">
      <c r="A41" s="587"/>
      <c r="B41" s="609"/>
      <c r="C41" s="609"/>
      <c r="D41" s="609"/>
      <c r="E41" s="609"/>
      <c r="F41" s="609"/>
      <c r="G41" s="609"/>
      <c r="H41" s="609"/>
      <c r="I41" s="609"/>
    </row>
    <row r="42" spans="1:9">
      <c r="A42" s="587"/>
      <c r="B42" s="609"/>
      <c r="C42" s="609"/>
      <c r="D42" s="609"/>
      <c r="E42" s="609"/>
      <c r="F42" s="609"/>
      <c r="G42" s="609"/>
      <c r="H42" s="609"/>
      <c r="I42" s="609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СОЛАР ЛОГИСТИК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66335</v>
      </c>
      <c r="D6" s="596">
        <f t="shared" ref="D6:D15" si="0">C6-E6</f>
        <v>0</v>
      </c>
      <c r="E6" s="570">
        <f>'1-Баланс'!G95</f>
        <v>66335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10468</v>
      </c>
      <c r="D7" s="596">
        <f t="shared" si="0"/>
        <v>3031</v>
      </c>
      <c r="E7" s="570">
        <f>'1-Баланс'!G18</f>
        <v>7437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60</v>
      </c>
      <c r="D8" s="596">
        <f t="shared" si="0"/>
        <v>0</v>
      </c>
      <c r="E8" s="570">
        <f>ABS('2-Отчет за доходите'!C44)-ABS('2-Отчет за доходите'!G44)</f>
        <v>60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142</v>
      </c>
      <c r="D9" s="596">
        <f t="shared" si="0"/>
        <v>0</v>
      </c>
      <c r="E9" s="570">
        <f>'3-Отчет за паричния поток'!C45</f>
        <v>142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243</v>
      </c>
      <c r="D10" s="596">
        <f t="shared" si="0"/>
        <v>0</v>
      </c>
      <c r="E10" s="570">
        <f>'3-Отчет за паричния поток'!C46</f>
        <v>243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10468</v>
      </c>
      <c r="D11" s="596">
        <f t="shared" si="0"/>
        <v>0</v>
      </c>
      <c r="E11" s="570">
        <f>'4-Отчет за собствения капитал'!L34</f>
        <v>10468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6.6079295154185022E-2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5.7317539166985097E-3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1.0739792722000464E-3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9.0449988693751412E-4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1.0393442622950819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1.6985127384287049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1.6963785514205683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0.55939042283580098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8.1032412965186072E-3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5.8961038961038964E-2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1.3688098288987713E-2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0.7119982391944315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5.3369316010699279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0.84219491972563509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973</v>
      </c>
      <c r="E21" s="589"/>
    </row>
    <row r="22" spans="1:5" ht="47.25">
      <c r="A22" s="501">
        <v>16</v>
      </c>
      <c r="B22" s="499" t="s">
        <v>926</v>
      </c>
      <c r="C22" s="500" t="s">
        <v>927</v>
      </c>
      <c r="D22" s="549">
        <f>D21/'1-Баланс'!G37</f>
        <v>9.2949942682460832E-2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0.64731861198738172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54.451267056530213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Солар Логистик АД</v>
      </c>
      <c r="B3" s="598" t="str">
        <f t="shared" ref="B3:B34" si="1">pdeBulstat</f>
        <v>203125790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30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Солар Логистик АД</v>
      </c>
      <c r="B4" s="598" t="str">
        <f t="shared" si="1"/>
        <v>203125790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17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Солар Логистик АД</v>
      </c>
      <c r="B5" s="598" t="str">
        <f t="shared" si="1"/>
        <v>203125790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785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Солар Логистик АД</v>
      </c>
      <c r="B6" s="598" t="str">
        <f t="shared" si="1"/>
        <v>203125790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1751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Солар Логистик АД</v>
      </c>
      <c r="B7" s="598" t="str">
        <f t="shared" si="1"/>
        <v>203125790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Солар Логистик АД</v>
      </c>
      <c r="B8" s="598" t="str">
        <f t="shared" si="1"/>
        <v>203125790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2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Солар Логистик АД</v>
      </c>
      <c r="B9" s="598" t="str">
        <f t="shared" si="1"/>
        <v>203125790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Солар Логистик АД</v>
      </c>
      <c r="B10" s="598" t="str">
        <f t="shared" si="1"/>
        <v>203125790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Солар Логистик АД</v>
      </c>
      <c r="B11" s="598" t="str">
        <f t="shared" si="1"/>
        <v>203125790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2585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Солар Логистик АД</v>
      </c>
      <c r="B12" s="598" t="str">
        <f t="shared" si="1"/>
        <v>203125790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12814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Солар Логистик АД</v>
      </c>
      <c r="B13" s="598" t="str">
        <f t="shared" si="1"/>
        <v>203125790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Солар Логистик АД</v>
      </c>
      <c r="B14" s="598" t="str">
        <f t="shared" si="1"/>
        <v>203125790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Солар Логистик АД</v>
      </c>
      <c r="B15" s="598" t="str">
        <f t="shared" si="1"/>
        <v>203125790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Солар Логистик АД</v>
      </c>
      <c r="B16" s="598" t="str">
        <f t="shared" si="1"/>
        <v>203125790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Солар Логистик АД</v>
      </c>
      <c r="B17" s="598" t="str">
        <f t="shared" si="1"/>
        <v>203125790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1</v>
      </c>
    </row>
    <row r="18" spans="1:8">
      <c r="A18" s="598" t="str">
        <f t="shared" si="0"/>
        <v>Солар Логистик АД</v>
      </c>
      <c r="B18" s="598" t="str">
        <f t="shared" si="1"/>
        <v>203125790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1</v>
      </c>
    </row>
    <row r="19" spans="1:8">
      <c r="A19" s="598" t="str">
        <f t="shared" si="0"/>
        <v>Солар Логистик АД</v>
      </c>
      <c r="B19" s="598" t="str">
        <f t="shared" si="1"/>
        <v>203125790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Солар Логистик АД</v>
      </c>
      <c r="B20" s="598" t="str">
        <f t="shared" si="1"/>
        <v>203125790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Солар Логистик АД</v>
      </c>
      <c r="B21" s="598" t="str">
        <f t="shared" si="1"/>
        <v>203125790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Солар Логистик АД</v>
      </c>
      <c r="B22" s="598" t="str">
        <f t="shared" si="1"/>
        <v>203125790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Солар Логистик АД</v>
      </c>
      <c r="B23" s="598" t="str">
        <f t="shared" si="1"/>
        <v>203125790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Солар Логистик АД</v>
      </c>
      <c r="B24" s="598" t="str">
        <f t="shared" si="1"/>
        <v>203125790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Солар Логистик АД</v>
      </c>
      <c r="B25" s="598" t="str">
        <f t="shared" si="1"/>
        <v>203125790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Солар Логистик АД</v>
      </c>
      <c r="B26" s="598" t="str">
        <f t="shared" si="1"/>
        <v>203125790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Солар Логистик АД</v>
      </c>
      <c r="B27" s="598" t="str">
        <f t="shared" si="1"/>
        <v>203125790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Солар Логистик АД</v>
      </c>
      <c r="B28" s="598" t="str">
        <f t="shared" si="1"/>
        <v>203125790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Солар Логистик АД</v>
      </c>
      <c r="B29" s="598" t="str">
        <f t="shared" si="1"/>
        <v>203125790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Солар Логистик АД</v>
      </c>
      <c r="B30" s="598" t="str">
        <f t="shared" si="1"/>
        <v>203125790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Солар Логистик АД</v>
      </c>
      <c r="B31" s="598" t="str">
        <f t="shared" si="1"/>
        <v>203125790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Солар Логистик АД</v>
      </c>
      <c r="B32" s="598" t="str">
        <f t="shared" si="1"/>
        <v>203125790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Солар Логистик АД</v>
      </c>
      <c r="B33" s="598" t="str">
        <f t="shared" si="1"/>
        <v>203125790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Солар Логистик АД</v>
      </c>
      <c r="B34" s="598" t="str">
        <f t="shared" si="1"/>
        <v>203125790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Солар Логистик АД</v>
      </c>
      <c r="B35" s="598" t="str">
        <f t="shared" ref="B35:B66" si="4">pdeBulstat</f>
        <v>203125790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Солар Логистик АД</v>
      </c>
      <c r="B36" s="598" t="str">
        <f t="shared" si="4"/>
        <v>203125790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Солар Логистик АД</v>
      </c>
      <c r="B37" s="598" t="str">
        <f t="shared" si="4"/>
        <v>203125790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Солар Логистик АД</v>
      </c>
      <c r="B38" s="598" t="str">
        <f t="shared" si="4"/>
        <v>203125790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Солар Логистик АД</v>
      </c>
      <c r="B39" s="598" t="str">
        <f t="shared" si="4"/>
        <v>203125790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Солар Логистик АД</v>
      </c>
      <c r="B40" s="598" t="str">
        <f t="shared" si="4"/>
        <v>203125790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Солар Логистик АД</v>
      </c>
      <c r="B41" s="598" t="str">
        <f t="shared" si="4"/>
        <v>203125790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15400</v>
      </c>
    </row>
    <row r="42" spans="1:8">
      <c r="A42" s="598" t="str">
        <f t="shared" si="3"/>
        <v>Солар Логистик АД</v>
      </c>
      <c r="B42" s="598" t="str">
        <f t="shared" si="4"/>
        <v>203125790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Солар Логистик АД</v>
      </c>
      <c r="B43" s="598" t="str">
        <f t="shared" si="4"/>
        <v>203125790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Солар Логистик АД</v>
      </c>
      <c r="B44" s="598" t="str">
        <f t="shared" si="4"/>
        <v>203125790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Солар Логистик АД</v>
      </c>
      <c r="B45" s="598" t="str">
        <f t="shared" si="4"/>
        <v>203125790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Солар Логистик АД</v>
      </c>
      <c r="B46" s="598" t="str">
        <f t="shared" si="4"/>
        <v>203125790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Солар Логистик АД</v>
      </c>
      <c r="B47" s="598" t="str">
        <f t="shared" si="4"/>
        <v>203125790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Солар Логистик АД</v>
      </c>
      <c r="B48" s="598" t="str">
        <f t="shared" si="4"/>
        <v>203125790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Солар Логистик АД</v>
      </c>
      <c r="B49" s="598" t="str">
        <f t="shared" si="4"/>
        <v>203125790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Солар Логистик АД</v>
      </c>
      <c r="B50" s="598" t="str">
        <f t="shared" si="4"/>
        <v>203125790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55</v>
      </c>
    </row>
    <row r="51" spans="1:8">
      <c r="A51" s="598" t="str">
        <f t="shared" si="3"/>
        <v>Солар Логистик АД</v>
      </c>
      <c r="B51" s="598" t="str">
        <f t="shared" si="4"/>
        <v>203125790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4</v>
      </c>
    </row>
    <row r="52" spans="1:8">
      <c r="A52" s="598" t="str">
        <f t="shared" si="3"/>
        <v>Солар Логистик АД</v>
      </c>
      <c r="B52" s="598" t="str">
        <f t="shared" si="4"/>
        <v>203125790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34036</v>
      </c>
    </row>
    <row r="53" spans="1:8">
      <c r="A53" s="598" t="str">
        <f t="shared" si="3"/>
        <v>Солар Логистик АД</v>
      </c>
      <c r="B53" s="598" t="str">
        <f t="shared" si="4"/>
        <v>203125790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Солар Логистик АД</v>
      </c>
      <c r="B54" s="598" t="str">
        <f t="shared" si="4"/>
        <v>203125790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0</v>
      </c>
    </row>
    <row r="55" spans="1:8">
      <c r="A55" s="598" t="str">
        <f t="shared" si="3"/>
        <v>Солар Логистик АД</v>
      </c>
      <c r="B55" s="598" t="str">
        <f t="shared" si="4"/>
        <v>203125790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Солар Логистик АД</v>
      </c>
      <c r="B56" s="598" t="str">
        <f t="shared" si="4"/>
        <v>203125790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</v>
      </c>
    </row>
    <row r="57" spans="1:8">
      <c r="A57" s="598" t="str">
        <f t="shared" si="3"/>
        <v>Солар Логистик АД</v>
      </c>
      <c r="B57" s="598" t="str">
        <f t="shared" si="4"/>
        <v>203125790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34096</v>
      </c>
    </row>
    <row r="58" spans="1:8">
      <c r="A58" s="598" t="str">
        <f t="shared" si="3"/>
        <v>Солар Логистик АД</v>
      </c>
      <c r="B58" s="598" t="str">
        <f t="shared" si="4"/>
        <v>203125790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1031</v>
      </c>
    </row>
    <row r="59" spans="1:8">
      <c r="A59" s="598" t="str">
        <f t="shared" si="3"/>
        <v>Солар Логистик АД</v>
      </c>
      <c r="B59" s="598" t="str">
        <f t="shared" si="4"/>
        <v>203125790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Солар Логистик АД</v>
      </c>
      <c r="B60" s="598" t="str">
        <f t="shared" si="4"/>
        <v>203125790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Солар Логистик АД</v>
      </c>
      <c r="B61" s="598" t="str">
        <f t="shared" si="4"/>
        <v>203125790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1031</v>
      </c>
    </row>
    <row r="62" spans="1:8">
      <c r="A62" s="598" t="str">
        <f t="shared" si="3"/>
        <v>Солар Логистик АД</v>
      </c>
      <c r="B62" s="598" t="str">
        <f t="shared" si="4"/>
        <v>203125790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Солар Логистик АД</v>
      </c>
      <c r="B63" s="598" t="str">
        <f t="shared" si="4"/>
        <v>203125790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15501</v>
      </c>
    </row>
    <row r="64" spans="1:8">
      <c r="A64" s="598" t="str">
        <f t="shared" si="3"/>
        <v>Солар Логистик АД</v>
      </c>
      <c r="B64" s="598" t="str">
        <f t="shared" si="4"/>
        <v>203125790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16532</v>
      </c>
    </row>
    <row r="65" spans="1:8">
      <c r="A65" s="598" t="str">
        <f t="shared" si="3"/>
        <v>Солар Логистик АД</v>
      </c>
      <c r="B65" s="598" t="str">
        <f t="shared" si="4"/>
        <v>203125790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0</v>
      </c>
    </row>
    <row r="66" spans="1:8">
      <c r="A66" s="598" t="str">
        <f t="shared" si="3"/>
        <v>Солар Логистик АД</v>
      </c>
      <c r="B66" s="598" t="str">
        <f t="shared" si="4"/>
        <v>203125790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243</v>
      </c>
    </row>
    <row r="67" spans="1:8">
      <c r="A67" s="598" t="str">
        <f t="shared" ref="A67:A98" si="6">pdeName</f>
        <v>Солар Логистик АД</v>
      </c>
      <c r="B67" s="598" t="str">
        <f t="shared" ref="B67:B98" si="7">pdeBulstat</f>
        <v>203125790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Солар Логистик АД</v>
      </c>
      <c r="B68" s="598" t="str">
        <f t="shared" si="7"/>
        <v>203125790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Солар Логистик АД</v>
      </c>
      <c r="B69" s="598" t="str">
        <f t="shared" si="7"/>
        <v>203125790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243</v>
      </c>
    </row>
    <row r="70" spans="1:8">
      <c r="A70" s="598" t="str">
        <f t="shared" si="6"/>
        <v>Солар Логистик АД</v>
      </c>
      <c r="B70" s="598" t="str">
        <f t="shared" si="7"/>
        <v>203125790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64</v>
      </c>
    </row>
    <row r="71" spans="1:8">
      <c r="A71" s="598" t="str">
        <f t="shared" si="6"/>
        <v>Солар Логистик АД</v>
      </c>
      <c r="B71" s="598" t="str">
        <f t="shared" si="7"/>
        <v>203125790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50935</v>
      </c>
    </row>
    <row r="72" spans="1:8">
      <c r="A72" s="598" t="str">
        <f t="shared" si="6"/>
        <v>Солар Логистик АД</v>
      </c>
      <c r="B72" s="598" t="str">
        <f t="shared" si="7"/>
        <v>203125790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66335</v>
      </c>
    </row>
    <row r="73" spans="1:8">
      <c r="A73" s="598" t="str">
        <f t="shared" si="6"/>
        <v>Солар Логистик АД</v>
      </c>
      <c r="B73" s="598" t="str">
        <f t="shared" si="7"/>
        <v>203125790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7437</v>
      </c>
    </row>
    <row r="74" spans="1:8">
      <c r="A74" s="598" t="str">
        <f t="shared" si="6"/>
        <v>Солар Логистик АД</v>
      </c>
      <c r="B74" s="598" t="str">
        <f t="shared" si="7"/>
        <v>203125790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7437</v>
      </c>
    </row>
    <row r="75" spans="1:8">
      <c r="A75" s="598" t="str">
        <f t="shared" si="6"/>
        <v>Солар Логистик АД</v>
      </c>
      <c r="B75" s="598" t="str">
        <f t="shared" si="7"/>
        <v>203125790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Солар Логистик АД</v>
      </c>
      <c r="B76" s="598" t="str">
        <f t="shared" si="7"/>
        <v>203125790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Солар Логистик АД</v>
      </c>
      <c r="B77" s="598" t="str">
        <f t="shared" si="7"/>
        <v>203125790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Солар Логистик АД</v>
      </c>
      <c r="B78" s="598" t="str">
        <f t="shared" si="7"/>
        <v>203125790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Солар Логистик АД</v>
      </c>
      <c r="B79" s="598" t="str">
        <f t="shared" si="7"/>
        <v>203125790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7437</v>
      </c>
    </row>
    <row r="80" spans="1:8">
      <c r="A80" s="598" t="str">
        <f t="shared" si="6"/>
        <v>Солар Логистик АД</v>
      </c>
      <c r="B80" s="598" t="str">
        <f t="shared" si="7"/>
        <v>203125790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Солар Логистик АД</v>
      </c>
      <c r="B81" s="598" t="str">
        <f t="shared" si="7"/>
        <v>203125790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Солар Логистик АД</v>
      </c>
      <c r="B82" s="598" t="str">
        <f t="shared" si="7"/>
        <v>203125790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3125</v>
      </c>
    </row>
    <row r="83" spans="1:8">
      <c r="A83" s="598" t="str">
        <f t="shared" si="6"/>
        <v>Солар Логистик АД</v>
      </c>
      <c r="B83" s="598" t="str">
        <f t="shared" si="7"/>
        <v>203125790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Солар Логистик АД</v>
      </c>
      <c r="B84" s="598" t="str">
        <f t="shared" si="7"/>
        <v>203125790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Солар Логистик АД</v>
      </c>
      <c r="B85" s="598" t="str">
        <f t="shared" si="7"/>
        <v>203125790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3125</v>
      </c>
    </row>
    <row r="86" spans="1:8">
      <c r="A86" s="598" t="str">
        <f t="shared" si="6"/>
        <v>Солар Логистик АД</v>
      </c>
      <c r="B86" s="598" t="str">
        <f t="shared" si="7"/>
        <v>203125790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3125</v>
      </c>
    </row>
    <row r="87" spans="1:8">
      <c r="A87" s="598" t="str">
        <f t="shared" si="6"/>
        <v>Солар Логистик АД</v>
      </c>
      <c r="B87" s="598" t="str">
        <f t="shared" si="7"/>
        <v>203125790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-154</v>
      </c>
    </row>
    <row r="88" spans="1:8">
      <c r="A88" s="598" t="str">
        <f t="shared" si="6"/>
        <v>Солар Логистик АД</v>
      </c>
      <c r="B88" s="598" t="str">
        <f t="shared" si="7"/>
        <v>203125790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1814</v>
      </c>
    </row>
    <row r="89" spans="1:8">
      <c r="A89" s="598" t="str">
        <f t="shared" si="6"/>
        <v>Солар Логистик АД</v>
      </c>
      <c r="B89" s="598" t="str">
        <f t="shared" si="7"/>
        <v>203125790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-1968</v>
      </c>
    </row>
    <row r="90" spans="1:8">
      <c r="A90" s="598" t="str">
        <f t="shared" si="6"/>
        <v>Солар Логистик АД</v>
      </c>
      <c r="B90" s="598" t="str">
        <f t="shared" si="7"/>
        <v>203125790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Солар Логистик АД</v>
      </c>
      <c r="B91" s="598" t="str">
        <f t="shared" si="7"/>
        <v>203125790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60</v>
      </c>
    </row>
    <row r="92" spans="1:8">
      <c r="A92" s="598" t="str">
        <f t="shared" si="6"/>
        <v>Солар Логистик АД</v>
      </c>
      <c r="B92" s="598" t="str">
        <f t="shared" si="7"/>
        <v>203125790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Солар Логистик АД</v>
      </c>
      <c r="B93" s="598" t="str">
        <f t="shared" si="7"/>
        <v>203125790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-94</v>
      </c>
    </row>
    <row r="94" spans="1:8">
      <c r="A94" s="598" t="str">
        <f t="shared" si="6"/>
        <v>Солар Логистик АД</v>
      </c>
      <c r="B94" s="598" t="str">
        <f t="shared" si="7"/>
        <v>203125790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10468</v>
      </c>
    </row>
    <row r="95" spans="1:8">
      <c r="A95" s="598" t="str">
        <f t="shared" si="6"/>
        <v>Солар Логистик АД</v>
      </c>
      <c r="B95" s="598" t="str">
        <f t="shared" si="7"/>
        <v>203125790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Солар Логистик АД</v>
      </c>
      <c r="B96" s="598" t="str">
        <f t="shared" si="7"/>
        <v>203125790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Солар Логистик АД</v>
      </c>
      <c r="B97" s="598" t="str">
        <f t="shared" si="7"/>
        <v>203125790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0</v>
      </c>
    </row>
    <row r="98" spans="1:8">
      <c r="A98" s="598" t="str">
        <f t="shared" si="6"/>
        <v>Солар Логистик АД</v>
      </c>
      <c r="B98" s="598" t="str">
        <f t="shared" si="7"/>
        <v>203125790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Солар Логистик АД</v>
      </c>
      <c r="B99" s="598" t="str">
        <f t="shared" ref="B99:B125" si="10">pdeBulstat</f>
        <v>203125790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Солар Логистик АД</v>
      </c>
      <c r="B100" s="598" t="str">
        <f t="shared" si="10"/>
        <v>203125790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25426</v>
      </c>
    </row>
    <row r="101" spans="1:8">
      <c r="A101" s="598" t="str">
        <f t="shared" si="9"/>
        <v>Солар Логистик АД</v>
      </c>
      <c r="B101" s="598" t="str">
        <f t="shared" si="10"/>
        <v>203125790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Солар Логистик АД</v>
      </c>
      <c r="B102" s="598" t="str">
        <f t="shared" si="10"/>
        <v>203125790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25426</v>
      </c>
    </row>
    <row r="103" spans="1:8">
      <c r="A103" s="598" t="str">
        <f t="shared" si="9"/>
        <v>Солар Логистик АД</v>
      </c>
      <c r="B103" s="598" t="str">
        <f t="shared" si="10"/>
        <v>203125790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Солар Логистик АД</v>
      </c>
      <c r="B104" s="598" t="str">
        <f t="shared" si="10"/>
        <v>203125790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Солар Логистик АД</v>
      </c>
      <c r="B105" s="598" t="str">
        <f t="shared" si="10"/>
        <v>203125790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453</v>
      </c>
    </row>
    <row r="106" spans="1:8">
      <c r="A106" s="598" t="str">
        <f t="shared" si="9"/>
        <v>Солар Логистик АД</v>
      </c>
      <c r="B106" s="598" t="str">
        <f t="shared" si="10"/>
        <v>203125790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Солар Логистик АД</v>
      </c>
      <c r="B107" s="598" t="str">
        <f t="shared" si="10"/>
        <v>203125790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25879</v>
      </c>
    </row>
    <row r="108" spans="1:8">
      <c r="A108" s="598" t="str">
        <f t="shared" si="9"/>
        <v>Солар Логистик АД</v>
      </c>
      <c r="B108" s="598" t="str">
        <f t="shared" si="10"/>
        <v>203125790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Солар Логистик АД</v>
      </c>
      <c r="B109" s="598" t="str">
        <f t="shared" si="10"/>
        <v>203125790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98</v>
      </c>
    </row>
    <row r="110" spans="1:8">
      <c r="A110" s="598" t="str">
        <f t="shared" si="9"/>
        <v>Солар Логистик АД</v>
      </c>
      <c r="B110" s="598" t="str">
        <f t="shared" si="10"/>
        <v>203125790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29886</v>
      </c>
    </row>
    <row r="111" spans="1:8">
      <c r="A111" s="598" t="str">
        <f t="shared" si="9"/>
        <v>Солар Логистик АД</v>
      </c>
      <c r="B111" s="598" t="str">
        <f t="shared" si="10"/>
        <v>203125790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13753</v>
      </c>
    </row>
    <row r="112" spans="1:8">
      <c r="A112" s="598" t="str">
        <f t="shared" si="9"/>
        <v>Солар Логистик АД</v>
      </c>
      <c r="B112" s="598" t="str">
        <f t="shared" si="10"/>
        <v>203125790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13361</v>
      </c>
    </row>
    <row r="113" spans="1:8">
      <c r="A113" s="598" t="str">
        <f t="shared" si="9"/>
        <v>Солар Логистик АД</v>
      </c>
      <c r="B113" s="598" t="str">
        <f t="shared" si="10"/>
        <v>203125790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2757</v>
      </c>
    </row>
    <row r="114" spans="1:8">
      <c r="A114" s="598" t="str">
        <f t="shared" si="9"/>
        <v>Солар Логистик АД</v>
      </c>
      <c r="B114" s="598" t="str">
        <f t="shared" si="10"/>
        <v>203125790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0</v>
      </c>
    </row>
    <row r="115" spans="1:8">
      <c r="A115" s="598" t="str">
        <f t="shared" si="9"/>
        <v>Солар Логистик АД</v>
      </c>
      <c r="B115" s="598" t="str">
        <f t="shared" si="10"/>
        <v>203125790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5</v>
      </c>
    </row>
    <row r="116" spans="1:8">
      <c r="A116" s="598" t="str">
        <f t="shared" si="9"/>
        <v>Солар Логистик АД</v>
      </c>
      <c r="B116" s="598" t="str">
        <f t="shared" si="10"/>
        <v>203125790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2</v>
      </c>
    </row>
    <row r="117" spans="1:8">
      <c r="A117" s="598" t="str">
        <f t="shared" si="9"/>
        <v>Солар Логистик АД</v>
      </c>
      <c r="B117" s="598" t="str">
        <f t="shared" si="10"/>
        <v>203125790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8</v>
      </c>
    </row>
    <row r="118" spans="1:8">
      <c r="A118" s="598" t="str">
        <f t="shared" si="9"/>
        <v>Солар Логистик АД</v>
      </c>
      <c r="B118" s="598" t="str">
        <f t="shared" si="10"/>
        <v>203125790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4</v>
      </c>
    </row>
    <row r="119" spans="1:8">
      <c r="A119" s="598" t="str">
        <f t="shared" si="9"/>
        <v>Солар Логистик АД</v>
      </c>
      <c r="B119" s="598" t="str">
        <f t="shared" si="10"/>
        <v>203125790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Солар Логистик АД</v>
      </c>
      <c r="B120" s="598" t="str">
        <f t="shared" si="10"/>
        <v>203125790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29988</v>
      </c>
    </row>
    <row r="121" spans="1:8">
      <c r="A121" s="598" t="str">
        <f t="shared" si="9"/>
        <v>Солар Логистик АД</v>
      </c>
      <c r="B121" s="598" t="str">
        <f t="shared" si="10"/>
        <v>203125790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Солар Логистик АД</v>
      </c>
      <c r="B122" s="598" t="str">
        <f t="shared" si="10"/>
        <v>203125790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Солар Логистик АД</v>
      </c>
      <c r="B123" s="598" t="str">
        <f t="shared" si="10"/>
        <v>203125790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Солар Логистик АД</v>
      </c>
      <c r="B124" s="598" t="str">
        <f t="shared" si="10"/>
        <v>203125790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29988</v>
      </c>
    </row>
    <row r="125" spans="1:8">
      <c r="A125" s="598" t="str">
        <f t="shared" si="9"/>
        <v>Солар Логистик АД</v>
      </c>
      <c r="B125" s="598" t="str">
        <f t="shared" si="10"/>
        <v>203125790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66335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Солар Логистик АД</v>
      </c>
      <c r="B127" s="598" t="str">
        <f t="shared" ref="B127:B158" si="13">pdeBulstat</f>
        <v>203125790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15</v>
      </c>
    </row>
    <row r="128" spans="1:8">
      <c r="A128" s="598" t="str">
        <f t="shared" si="12"/>
        <v>Солар Логистик АД</v>
      </c>
      <c r="B128" s="598" t="str">
        <f t="shared" si="13"/>
        <v>203125790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219</v>
      </c>
    </row>
    <row r="129" spans="1:8">
      <c r="A129" s="598" t="str">
        <f t="shared" si="12"/>
        <v>Солар Логистик АД</v>
      </c>
      <c r="B129" s="598" t="str">
        <f t="shared" si="13"/>
        <v>203125790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53</v>
      </c>
    </row>
    <row r="130" spans="1:8">
      <c r="A130" s="598" t="str">
        <f t="shared" si="12"/>
        <v>Солар Логистик АД</v>
      </c>
      <c r="B130" s="598" t="str">
        <f t="shared" si="13"/>
        <v>203125790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44</v>
      </c>
    </row>
    <row r="131" spans="1:8">
      <c r="A131" s="598" t="str">
        <f t="shared" si="12"/>
        <v>Солар Логистик АД</v>
      </c>
      <c r="B131" s="598" t="str">
        <f t="shared" si="13"/>
        <v>203125790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7</v>
      </c>
    </row>
    <row r="132" spans="1:8">
      <c r="A132" s="598" t="str">
        <f t="shared" si="12"/>
        <v>Солар Логистик АД</v>
      </c>
      <c r="B132" s="598" t="str">
        <f t="shared" si="13"/>
        <v>203125790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Солар Логистик АД</v>
      </c>
      <c r="B133" s="598" t="str">
        <f t="shared" si="13"/>
        <v>203125790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Солар Логистик АД</v>
      </c>
      <c r="B134" s="598" t="str">
        <f t="shared" si="13"/>
        <v>203125790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245</v>
      </c>
    </row>
    <row r="135" spans="1:8">
      <c r="A135" s="598" t="str">
        <f t="shared" si="12"/>
        <v>Солар Логистик АД</v>
      </c>
      <c r="B135" s="598" t="str">
        <f t="shared" si="13"/>
        <v>203125790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194</v>
      </c>
    </row>
    <row r="136" spans="1:8">
      <c r="A136" s="598" t="str">
        <f t="shared" si="12"/>
        <v>Солар Логистик АД</v>
      </c>
      <c r="B136" s="598" t="str">
        <f t="shared" si="13"/>
        <v>203125790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Солар Логистик АД</v>
      </c>
      <c r="B137" s="598" t="str">
        <f t="shared" si="13"/>
        <v>203125790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583</v>
      </c>
    </row>
    <row r="138" spans="1:8">
      <c r="A138" s="598" t="str">
        <f t="shared" si="12"/>
        <v>Солар Логистик АД</v>
      </c>
      <c r="B138" s="598" t="str">
        <f t="shared" si="13"/>
        <v>203125790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913</v>
      </c>
    </row>
    <row r="139" spans="1:8">
      <c r="A139" s="598" t="str">
        <f t="shared" si="12"/>
        <v>Солар Логистик АД</v>
      </c>
      <c r="B139" s="598" t="str">
        <f t="shared" si="13"/>
        <v>203125790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26</v>
      </c>
    </row>
    <row r="140" spans="1:8">
      <c r="A140" s="598" t="str">
        <f t="shared" si="12"/>
        <v>Солар Логистик АД</v>
      </c>
      <c r="B140" s="598" t="str">
        <f t="shared" si="13"/>
        <v>203125790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Солар Логистик АД</v>
      </c>
      <c r="B141" s="598" t="str">
        <f t="shared" si="13"/>
        <v>203125790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3</v>
      </c>
    </row>
    <row r="142" spans="1:8">
      <c r="A142" s="598" t="str">
        <f t="shared" si="12"/>
        <v>Солар Логистик АД</v>
      </c>
      <c r="B142" s="598" t="str">
        <f t="shared" si="13"/>
        <v>203125790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942</v>
      </c>
    </row>
    <row r="143" spans="1:8">
      <c r="A143" s="598" t="str">
        <f t="shared" si="12"/>
        <v>Солар Логистик АД</v>
      </c>
      <c r="B143" s="598" t="str">
        <f t="shared" si="13"/>
        <v>203125790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1525</v>
      </c>
    </row>
    <row r="144" spans="1:8">
      <c r="A144" s="598" t="str">
        <f t="shared" si="12"/>
        <v>Солар Логистик АД</v>
      </c>
      <c r="B144" s="598" t="str">
        <f t="shared" si="13"/>
        <v>203125790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60</v>
      </c>
    </row>
    <row r="145" spans="1:8">
      <c r="A145" s="598" t="str">
        <f t="shared" si="12"/>
        <v>Солар Логистик АД</v>
      </c>
      <c r="B145" s="598" t="str">
        <f t="shared" si="13"/>
        <v>203125790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Солар Логистик АД</v>
      </c>
      <c r="B146" s="598" t="str">
        <f t="shared" si="13"/>
        <v>203125790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Солар Логистик АД</v>
      </c>
      <c r="B147" s="598" t="str">
        <f t="shared" si="13"/>
        <v>203125790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1525</v>
      </c>
    </row>
    <row r="148" spans="1:8">
      <c r="A148" s="598" t="str">
        <f t="shared" si="12"/>
        <v>Солар Логистик АД</v>
      </c>
      <c r="B148" s="598" t="str">
        <f t="shared" si="13"/>
        <v>203125790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60</v>
      </c>
    </row>
    <row r="149" spans="1:8">
      <c r="A149" s="598" t="str">
        <f t="shared" si="12"/>
        <v>Солар Логистик АД</v>
      </c>
      <c r="B149" s="598" t="str">
        <f t="shared" si="13"/>
        <v>203125790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0</v>
      </c>
    </row>
    <row r="150" spans="1:8">
      <c r="A150" s="598" t="str">
        <f t="shared" si="12"/>
        <v>Солар Логистик АД</v>
      </c>
      <c r="B150" s="598" t="str">
        <f t="shared" si="13"/>
        <v>203125790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Солар Логистик АД</v>
      </c>
      <c r="B151" s="598" t="str">
        <f t="shared" si="13"/>
        <v>203125790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Солар Логистик АД</v>
      </c>
      <c r="B152" s="598" t="str">
        <f t="shared" si="13"/>
        <v>203125790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Солар Логистик АД</v>
      </c>
      <c r="B153" s="598" t="str">
        <f t="shared" si="13"/>
        <v>203125790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60</v>
      </c>
    </row>
    <row r="154" spans="1:8">
      <c r="A154" s="598" t="str">
        <f t="shared" si="12"/>
        <v>Солар Логистик АД</v>
      </c>
      <c r="B154" s="598" t="str">
        <f t="shared" si="13"/>
        <v>203125790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Солар Логистик АД</v>
      </c>
      <c r="B155" s="598" t="str">
        <f t="shared" si="13"/>
        <v>203125790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60</v>
      </c>
    </row>
    <row r="156" spans="1:8">
      <c r="A156" s="598" t="str">
        <f t="shared" si="12"/>
        <v>Солар Логистик АД</v>
      </c>
      <c r="B156" s="598" t="str">
        <f t="shared" si="13"/>
        <v>203125790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1585</v>
      </c>
    </row>
    <row r="157" spans="1:8">
      <c r="A157" s="598" t="str">
        <f t="shared" si="12"/>
        <v>Солар Логистик АД</v>
      </c>
      <c r="B157" s="598" t="str">
        <f t="shared" si="13"/>
        <v>203125790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152</v>
      </c>
    </row>
    <row r="158" spans="1:8">
      <c r="A158" s="598" t="str">
        <f t="shared" si="12"/>
        <v>Солар Логистик АД</v>
      </c>
      <c r="B158" s="598" t="str">
        <f t="shared" si="13"/>
        <v>203125790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Солар Логистик АД</v>
      </c>
      <c r="B159" s="598" t="str">
        <f t="shared" ref="B159:B179" si="16">pdeBulstat</f>
        <v>203125790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34</v>
      </c>
    </row>
    <row r="160" spans="1:8">
      <c r="A160" s="598" t="str">
        <f t="shared" si="15"/>
        <v>Солар Логистик АД</v>
      </c>
      <c r="B160" s="598" t="str">
        <f t="shared" si="16"/>
        <v>203125790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722</v>
      </c>
    </row>
    <row r="161" spans="1:8">
      <c r="A161" s="598" t="str">
        <f t="shared" si="15"/>
        <v>Солар Логистик АД</v>
      </c>
      <c r="B161" s="598" t="str">
        <f t="shared" si="16"/>
        <v>203125790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908</v>
      </c>
    </row>
    <row r="162" spans="1:8">
      <c r="A162" s="598" t="str">
        <f t="shared" si="15"/>
        <v>Солар Логистик АД</v>
      </c>
      <c r="B162" s="598" t="str">
        <f t="shared" si="16"/>
        <v>203125790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Солар Логистик АД</v>
      </c>
      <c r="B163" s="598" t="str">
        <f t="shared" si="16"/>
        <v>203125790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Солар Логистик АД</v>
      </c>
      <c r="B164" s="598" t="str">
        <f t="shared" si="16"/>
        <v>203125790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301</v>
      </c>
    </row>
    <row r="165" spans="1:8">
      <c r="A165" s="598" t="str">
        <f t="shared" si="15"/>
        <v>Солар Логистик АД</v>
      </c>
      <c r="B165" s="598" t="str">
        <f t="shared" si="16"/>
        <v>203125790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Солар Логистик АД</v>
      </c>
      <c r="B166" s="598" t="str">
        <f t="shared" si="16"/>
        <v>203125790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376</v>
      </c>
    </row>
    <row r="167" spans="1:8">
      <c r="A167" s="598" t="str">
        <f t="shared" si="15"/>
        <v>Солар Логистик АД</v>
      </c>
      <c r="B167" s="598" t="str">
        <f t="shared" si="16"/>
        <v>203125790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Солар Логистик АД</v>
      </c>
      <c r="B168" s="598" t="str">
        <f t="shared" si="16"/>
        <v>203125790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Солар Логистик АД</v>
      </c>
      <c r="B169" s="598" t="str">
        <f t="shared" si="16"/>
        <v>203125790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677</v>
      </c>
    </row>
    <row r="170" spans="1:8">
      <c r="A170" s="598" t="str">
        <f t="shared" si="15"/>
        <v>Солар Логистик АД</v>
      </c>
      <c r="B170" s="598" t="str">
        <f t="shared" si="16"/>
        <v>203125790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1585</v>
      </c>
    </row>
    <row r="171" spans="1:8">
      <c r="A171" s="598" t="str">
        <f t="shared" si="15"/>
        <v>Солар Логистик АД</v>
      </c>
      <c r="B171" s="598" t="str">
        <f t="shared" si="16"/>
        <v>203125790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0</v>
      </c>
    </row>
    <row r="172" spans="1:8">
      <c r="A172" s="598" t="str">
        <f t="shared" si="15"/>
        <v>Солар Логистик АД</v>
      </c>
      <c r="B172" s="598" t="str">
        <f t="shared" si="16"/>
        <v>203125790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Солар Логистик АД</v>
      </c>
      <c r="B173" s="598" t="str">
        <f t="shared" si="16"/>
        <v>203125790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Солар Логистик АД</v>
      </c>
      <c r="B174" s="598" t="str">
        <f t="shared" si="16"/>
        <v>203125790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1585</v>
      </c>
    </row>
    <row r="175" spans="1:8">
      <c r="A175" s="598" t="str">
        <f t="shared" si="15"/>
        <v>Солар Логистик АД</v>
      </c>
      <c r="B175" s="598" t="str">
        <f t="shared" si="16"/>
        <v>203125790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Солар Логистик АД</v>
      </c>
      <c r="B176" s="598" t="str">
        <f t="shared" si="16"/>
        <v>203125790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Солар Логистик АД</v>
      </c>
      <c r="B177" s="598" t="str">
        <f t="shared" si="16"/>
        <v>203125790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Солар Логистик АД</v>
      </c>
      <c r="B178" s="598" t="str">
        <f t="shared" si="16"/>
        <v>203125790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Солар Логистик АД</v>
      </c>
      <c r="B179" s="598" t="str">
        <f t="shared" si="16"/>
        <v>203125790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1585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Солар Логистик АД</v>
      </c>
      <c r="B181" s="598" t="str">
        <f t="shared" ref="B181:B216" si="19">pdeBulstat</f>
        <v>203125790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191</v>
      </c>
    </row>
    <row r="182" spans="1:8">
      <c r="A182" s="598" t="str">
        <f t="shared" si="18"/>
        <v>Солар Логистик АД</v>
      </c>
      <c r="B182" s="598" t="str">
        <f t="shared" si="19"/>
        <v>203125790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-200</v>
      </c>
    </row>
    <row r="183" spans="1:8">
      <c r="A183" s="598" t="str">
        <f t="shared" si="18"/>
        <v>Солар Логистик АД</v>
      </c>
      <c r="B183" s="598" t="str">
        <f t="shared" si="19"/>
        <v>203125790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Солар Логистик АД</v>
      </c>
      <c r="B184" s="598" t="str">
        <f t="shared" si="19"/>
        <v>203125790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-51</v>
      </c>
    </row>
    <row r="185" spans="1:8">
      <c r="A185" s="598" t="str">
        <f t="shared" si="18"/>
        <v>Солар Логистик АД</v>
      </c>
      <c r="B185" s="598" t="str">
        <f t="shared" si="19"/>
        <v>203125790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-34</v>
      </c>
    </row>
    <row r="186" spans="1:8">
      <c r="A186" s="598" t="str">
        <f t="shared" si="18"/>
        <v>Солар Логистик АД</v>
      </c>
      <c r="B186" s="598" t="str">
        <f t="shared" si="19"/>
        <v>203125790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-18</v>
      </c>
    </row>
    <row r="187" spans="1:8">
      <c r="A187" s="598" t="str">
        <f t="shared" si="18"/>
        <v>Солар Логистик АД</v>
      </c>
      <c r="B187" s="598" t="str">
        <f t="shared" si="19"/>
        <v>203125790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Солар Логистик АД</v>
      </c>
      <c r="B188" s="598" t="str">
        <f t="shared" si="19"/>
        <v>203125790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Солар Логистик АД</v>
      </c>
      <c r="B189" s="598" t="str">
        <f t="shared" si="19"/>
        <v>203125790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Солар Логистик АД</v>
      </c>
      <c r="B190" s="598" t="str">
        <f t="shared" si="19"/>
        <v>203125790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-4</v>
      </c>
    </row>
    <row r="191" spans="1:8">
      <c r="A191" s="598" t="str">
        <f t="shared" si="18"/>
        <v>Солар Логистик АД</v>
      </c>
      <c r="B191" s="598" t="str">
        <f t="shared" si="19"/>
        <v>203125790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-116</v>
      </c>
    </row>
    <row r="192" spans="1:8">
      <c r="A192" s="598" t="str">
        <f t="shared" si="18"/>
        <v>Солар Логистик АД</v>
      </c>
      <c r="B192" s="598" t="str">
        <f t="shared" si="19"/>
        <v>203125790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0</v>
      </c>
    </row>
    <row r="193" spans="1:8">
      <c r="A193" s="598" t="str">
        <f t="shared" si="18"/>
        <v>Солар Логистик АД</v>
      </c>
      <c r="B193" s="598" t="str">
        <f t="shared" si="19"/>
        <v>203125790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Солар Логистик АД</v>
      </c>
      <c r="B194" s="598" t="str">
        <f t="shared" si="19"/>
        <v>203125790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Солар Логистик АД</v>
      </c>
      <c r="B195" s="598" t="str">
        <f t="shared" si="19"/>
        <v>203125790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Солар Логистик АД</v>
      </c>
      <c r="B196" s="598" t="str">
        <f t="shared" si="19"/>
        <v>203125790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661</v>
      </c>
    </row>
    <row r="197" spans="1:8">
      <c r="A197" s="598" t="str">
        <f t="shared" si="18"/>
        <v>Солар Логистик АД</v>
      </c>
      <c r="B197" s="598" t="str">
        <f t="shared" si="19"/>
        <v>203125790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-34588</v>
      </c>
    </row>
    <row r="198" spans="1:8">
      <c r="A198" s="598" t="str">
        <f t="shared" si="18"/>
        <v>Солар Логистик АД</v>
      </c>
      <c r="B198" s="598" t="str">
        <f t="shared" si="19"/>
        <v>203125790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7038</v>
      </c>
    </row>
    <row r="199" spans="1:8">
      <c r="A199" s="598" t="str">
        <f t="shared" si="18"/>
        <v>Солар Логистик АД</v>
      </c>
      <c r="B199" s="598" t="str">
        <f t="shared" si="19"/>
        <v>203125790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Солар Логистик АД</v>
      </c>
      <c r="B200" s="598" t="str">
        <f t="shared" si="19"/>
        <v>203125790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Солар Логистик АД</v>
      </c>
      <c r="B201" s="598" t="str">
        <f t="shared" si="19"/>
        <v>203125790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0</v>
      </c>
    </row>
    <row r="202" spans="1:8">
      <c r="A202" s="598" t="str">
        <f t="shared" si="18"/>
        <v>Солар Логистик АД</v>
      </c>
      <c r="B202" s="598" t="str">
        <f t="shared" si="19"/>
        <v>203125790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-26889</v>
      </c>
    </row>
    <row r="203" spans="1:8">
      <c r="A203" s="598" t="str">
        <f t="shared" si="18"/>
        <v>Солар Логистик АД</v>
      </c>
      <c r="B203" s="598" t="str">
        <f t="shared" si="19"/>
        <v>203125790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Солар Логистик АД</v>
      </c>
      <c r="B204" s="598" t="str">
        <f t="shared" si="19"/>
        <v>203125790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Солар Логистик АД</v>
      </c>
      <c r="B205" s="598" t="str">
        <f t="shared" si="19"/>
        <v>203125790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59002</v>
      </c>
    </row>
    <row r="206" spans="1:8">
      <c r="A206" s="598" t="str">
        <f t="shared" si="18"/>
        <v>Солар Логистик АД</v>
      </c>
      <c r="B206" s="598" t="str">
        <f t="shared" si="19"/>
        <v>203125790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-30798</v>
      </c>
    </row>
    <row r="207" spans="1:8">
      <c r="A207" s="598" t="str">
        <f t="shared" si="18"/>
        <v>Солар Логистик АД</v>
      </c>
      <c r="B207" s="598" t="str">
        <f t="shared" si="19"/>
        <v>203125790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Солар Логистик АД</v>
      </c>
      <c r="B208" s="598" t="str">
        <f t="shared" si="19"/>
        <v>203125790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-1027</v>
      </c>
    </row>
    <row r="209" spans="1:8">
      <c r="A209" s="598" t="str">
        <f t="shared" si="18"/>
        <v>Солар Логистик АД</v>
      </c>
      <c r="B209" s="598" t="str">
        <f t="shared" si="19"/>
        <v>203125790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Солар Логистик АД</v>
      </c>
      <c r="B210" s="598" t="str">
        <f t="shared" si="19"/>
        <v>203125790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-71</v>
      </c>
    </row>
    <row r="211" spans="1:8">
      <c r="A211" s="598" t="str">
        <f t="shared" si="18"/>
        <v>Солар Логистик АД</v>
      </c>
      <c r="B211" s="598" t="str">
        <f t="shared" si="19"/>
        <v>203125790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27106</v>
      </c>
    </row>
    <row r="212" spans="1:8">
      <c r="A212" s="598" t="str">
        <f t="shared" si="18"/>
        <v>Солар Логистик АД</v>
      </c>
      <c r="B212" s="598" t="str">
        <f t="shared" si="19"/>
        <v>203125790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101</v>
      </c>
    </row>
    <row r="213" spans="1:8">
      <c r="A213" s="598" t="str">
        <f t="shared" si="18"/>
        <v>Солар Логистик АД</v>
      </c>
      <c r="B213" s="598" t="str">
        <f t="shared" si="19"/>
        <v>203125790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142</v>
      </c>
    </row>
    <row r="214" spans="1:8">
      <c r="A214" s="598" t="str">
        <f t="shared" si="18"/>
        <v>Солар Логистик АД</v>
      </c>
      <c r="B214" s="598" t="str">
        <f t="shared" si="19"/>
        <v>203125790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243</v>
      </c>
    </row>
    <row r="215" spans="1:8">
      <c r="A215" s="598" t="str">
        <f t="shared" si="18"/>
        <v>Солар Логистик АД</v>
      </c>
      <c r="B215" s="598" t="str">
        <f t="shared" si="19"/>
        <v>203125790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234</v>
      </c>
    </row>
    <row r="216" spans="1:8">
      <c r="A216" s="598" t="str">
        <f t="shared" si="18"/>
        <v>Солар Логистик АД</v>
      </c>
      <c r="B216" s="598" t="str">
        <f t="shared" si="19"/>
        <v>203125790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Солар Логистик АД</v>
      </c>
      <c r="B218" s="598" t="str">
        <f t="shared" ref="B218:B281" si="22">pdeBulstat</f>
        <v>203125790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7437</v>
      </c>
    </row>
    <row r="219" spans="1:8">
      <c r="A219" s="598" t="str">
        <f t="shared" si="21"/>
        <v>Солар Логистик АД</v>
      </c>
      <c r="B219" s="598" t="str">
        <f t="shared" si="22"/>
        <v>203125790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Солар Логистик АД</v>
      </c>
      <c r="B220" s="598" t="str">
        <f t="shared" si="22"/>
        <v>203125790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Солар Логистик АД</v>
      </c>
      <c r="B221" s="598" t="str">
        <f t="shared" si="22"/>
        <v>203125790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Солар Логистик АД</v>
      </c>
      <c r="B222" s="598" t="str">
        <f t="shared" si="22"/>
        <v>203125790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7437</v>
      </c>
    </row>
    <row r="223" spans="1:8">
      <c r="A223" s="598" t="str">
        <f t="shared" si="21"/>
        <v>Солар Логистик АД</v>
      </c>
      <c r="B223" s="598" t="str">
        <f t="shared" si="22"/>
        <v>203125790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Солар Логистик АД</v>
      </c>
      <c r="B224" s="598" t="str">
        <f t="shared" si="22"/>
        <v>203125790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Солар Логистик АД</v>
      </c>
      <c r="B225" s="598" t="str">
        <f t="shared" si="22"/>
        <v>203125790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Солар Логистик АД</v>
      </c>
      <c r="B226" s="598" t="str">
        <f t="shared" si="22"/>
        <v>203125790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Солар Логистик АД</v>
      </c>
      <c r="B227" s="598" t="str">
        <f t="shared" si="22"/>
        <v>203125790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Солар Логистик АД</v>
      </c>
      <c r="B228" s="598" t="str">
        <f t="shared" si="22"/>
        <v>203125790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Солар Логистик АД</v>
      </c>
      <c r="B229" s="598" t="str">
        <f t="shared" si="22"/>
        <v>203125790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Солар Логистик АД</v>
      </c>
      <c r="B230" s="598" t="str">
        <f t="shared" si="22"/>
        <v>203125790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Солар Логистик АД</v>
      </c>
      <c r="B231" s="598" t="str">
        <f t="shared" si="22"/>
        <v>203125790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Солар Логистик АД</v>
      </c>
      <c r="B232" s="598" t="str">
        <f t="shared" si="22"/>
        <v>203125790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Солар Логистик АД</v>
      </c>
      <c r="B233" s="598" t="str">
        <f t="shared" si="22"/>
        <v>203125790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Солар Логистик АД</v>
      </c>
      <c r="B234" s="598" t="str">
        <f t="shared" si="22"/>
        <v>203125790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Солар Логистик АД</v>
      </c>
      <c r="B235" s="598" t="str">
        <f t="shared" si="22"/>
        <v>203125790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Солар Логистик АД</v>
      </c>
      <c r="B236" s="598" t="str">
        <f t="shared" si="22"/>
        <v>203125790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7437</v>
      </c>
    </row>
    <row r="237" spans="1:8">
      <c r="A237" s="598" t="str">
        <f t="shared" si="21"/>
        <v>Солар Логистик АД</v>
      </c>
      <c r="B237" s="598" t="str">
        <f t="shared" si="22"/>
        <v>203125790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Солар Логистик АД</v>
      </c>
      <c r="B238" s="598" t="str">
        <f t="shared" si="22"/>
        <v>203125790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Солар Логистик АД</v>
      </c>
      <c r="B239" s="598" t="str">
        <f t="shared" si="22"/>
        <v>203125790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7437</v>
      </c>
    </row>
    <row r="240" spans="1:8">
      <c r="A240" s="598" t="str">
        <f t="shared" si="21"/>
        <v>Солар Логистик АД</v>
      </c>
      <c r="B240" s="598" t="str">
        <f t="shared" si="22"/>
        <v>203125790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Солар Логистик АД</v>
      </c>
      <c r="B241" s="598" t="str">
        <f t="shared" si="22"/>
        <v>203125790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Солар Логистик АД</v>
      </c>
      <c r="B242" s="598" t="str">
        <f t="shared" si="22"/>
        <v>203125790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Солар Логистик АД</v>
      </c>
      <c r="B243" s="598" t="str">
        <f t="shared" si="22"/>
        <v>203125790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Солар Логистик АД</v>
      </c>
      <c r="B244" s="598" t="str">
        <f t="shared" si="22"/>
        <v>203125790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Солар Логистик АД</v>
      </c>
      <c r="B245" s="598" t="str">
        <f t="shared" si="22"/>
        <v>203125790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Солар Логистик АД</v>
      </c>
      <c r="B246" s="598" t="str">
        <f t="shared" si="22"/>
        <v>203125790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Солар Логистик АД</v>
      </c>
      <c r="B247" s="598" t="str">
        <f t="shared" si="22"/>
        <v>203125790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Солар Логистик АД</v>
      </c>
      <c r="B248" s="598" t="str">
        <f t="shared" si="22"/>
        <v>203125790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Солар Логистик АД</v>
      </c>
      <c r="B249" s="598" t="str">
        <f t="shared" si="22"/>
        <v>203125790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Солар Логистик АД</v>
      </c>
      <c r="B250" s="598" t="str">
        <f t="shared" si="22"/>
        <v>203125790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Солар Логистик АД</v>
      </c>
      <c r="B251" s="598" t="str">
        <f t="shared" si="22"/>
        <v>203125790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Солар Логистик АД</v>
      </c>
      <c r="B252" s="598" t="str">
        <f t="shared" si="22"/>
        <v>203125790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Солар Логистик АД</v>
      </c>
      <c r="B253" s="598" t="str">
        <f t="shared" si="22"/>
        <v>203125790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Солар Логистик АД</v>
      </c>
      <c r="B254" s="598" t="str">
        <f t="shared" si="22"/>
        <v>203125790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Солар Логистик АД</v>
      </c>
      <c r="B255" s="598" t="str">
        <f t="shared" si="22"/>
        <v>203125790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Солар Логистик АД</v>
      </c>
      <c r="B256" s="598" t="str">
        <f t="shared" si="22"/>
        <v>203125790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Солар Логистик АД</v>
      </c>
      <c r="B257" s="598" t="str">
        <f t="shared" si="22"/>
        <v>203125790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Солар Логистик АД</v>
      </c>
      <c r="B258" s="598" t="str">
        <f t="shared" si="22"/>
        <v>203125790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Солар Логистик АД</v>
      </c>
      <c r="B259" s="598" t="str">
        <f t="shared" si="22"/>
        <v>203125790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Солар Логистик АД</v>
      </c>
      <c r="B260" s="598" t="str">
        <f t="shared" si="22"/>
        <v>203125790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Солар Логистик АД</v>
      </c>
      <c r="B261" s="598" t="str">
        <f t="shared" si="22"/>
        <v>203125790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Солар Логистик АД</v>
      </c>
      <c r="B262" s="598" t="str">
        <f t="shared" si="22"/>
        <v>203125790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Солар Логистик АД</v>
      </c>
      <c r="B263" s="598" t="str">
        <f t="shared" si="22"/>
        <v>203125790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Солар Логистик АД</v>
      </c>
      <c r="B264" s="598" t="str">
        <f t="shared" si="22"/>
        <v>203125790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Солар Логистик АД</v>
      </c>
      <c r="B265" s="598" t="str">
        <f t="shared" si="22"/>
        <v>203125790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Солар Логистик АД</v>
      </c>
      <c r="B266" s="598" t="str">
        <f t="shared" si="22"/>
        <v>203125790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Солар Логистик АД</v>
      </c>
      <c r="B267" s="598" t="str">
        <f t="shared" si="22"/>
        <v>203125790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Солар Логистик АД</v>
      </c>
      <c r="B268" s="598" t="str">
        <f t="shared" si="22"/>
        <v>203125790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Солар Логистик АД</v>
      </c>
      <c r="B269" s="598" t="str">
        <f t="shared" si="22"/>
        <v>203125790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Солар Логистик АД</v>
      </c>
      <c r="B270" s="598" t="str">
        <f t="shared" si="22"/>
        <v>203125790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Солар Логистик АД</v>
      </c>
      <c r="B271" s="598" t="str">
        <f t="shared" si="22"/>
        <v>203125790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Солар Логистик АД</v>
      </c>
      <c r="B272" s="598" t="str">
        <f t="shared" si="22"/>
        <v>203125790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Солар Логистик АД</v>
      </c>
      <c r="B273" s="598" t="str">
        <f t="shared" si="22"/>
        <v>203125790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Солар Логистик АД</v>
      </c>
      <c r="B274" s="598" t="str">
        <f t="shared" si="22"/>
        <v>203125790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Солар Логистик АД</v>
      </c>
      <c r="B275" s="598" t="str">
        <f t="shared" si="22"/>
        <v>203125790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Солар Логистик АД</v>
      </c>
      <c r="B276" s="598" t="str">
        <f t="shared" si="22"/>
        <v>203125790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Солар Логистик АД</v>
      </c>
      <c r="B277" s="598" t="str">
        <f t="shared" si="22"/>
        <v>203125790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Солар Логистик АД</v>
      </c>
      <c r="B278" s="598" t="str">
        <f t="shared" si="22"/>
        <v>203125790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Солар Логистик АД</v>
      </c>
      <c r="B279" s="598" t="str">
        <f t="shared" si="22"/>
        <v>203125790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Солар Логистик АД</v>
      </c>
      <c r="B280" s="598" t="str">
        <f t="shared" si="22"/>
        <v>203125790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Солар Логистик АД</v>
      </c>
      <c r="B281" s="598" t="str">
        <f t="shared" si="22"/>
        <v>203125790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Солар Логистик АД</v>
      </c>
      <c r="B282" s="598" t="str">
        <f t="shared" ref="B282:B345" si="25">pdeBulstat</f>
        <v>203125790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Солар Логистик АД</v>
      </c>
      <c r="B283" s="598" t="str">
        <f t="shared" si="25"/>
        <v>203125790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Солар Логистик АД</v>
      </c>
      <c r="B284" s="598" t="str">
        <f t="shared" si="25"/>
        <v>203125790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Солар Логистик АД</v>
      </c>
      <c r="B285" s="598" t="str">
        <f t="shared" si="25"/>
        <v>203125790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Солар Логистик АД</v>
      </c>
      <c r="B286" s="598" t="str">
        <f t="shared" si="25"/>
        <v>203125790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Солар Логистик АД</v>
      </c>
      <c r="B287" s="598" t="str">
        <f t="shared" si="25"/>
        <v>203125790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Солар Логистик АД</v>
      </c>
      <c r="B288" s="598" t="str">
        <f t="shared" si="25"/>
        <v>203125790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Солар Логистик АД</v>
      </c>
      <c r="B289" s="598" t="str">
        <f t="shared" si="25"/>
        <v>203125790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Солар Логистик АД</v>
      </c>
      <c r="B290" s="598" t="str">
        <f t="shared" si="25"/>
        <v>203125790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Солар Логистик АД</v>
      </c>
      <c r="B291" s="598" t="str">
        <f t="shared" si="25"/>
        <v>203125790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Солар Логистик АД</v>
      </c>
      <c r="B292" s="598" t="str">
        <f t="shared" si="25"/>
        <v>203125790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Солар Логистик АД</v>
      </c>
      <c r="B293" s="598" t="str">
        <f t="shared" si="25"/>
        <v>203125790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Солар Логистик АД</v>
      </c>
      <c r="B294" s="598" t="str">
        <f t="shared" si="25"/>
        <v>203125790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Солар Логистик АД</v>
      </c>
      <c r="B295" s="598" t="str">
        <f t="shared" si="25"/>
        <v>203125790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Солар Логистик АД</v>
      </c>
      <c r="B296" s="598" t="str">
        <f t="shared" si="25"/>
        <v>203125790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Солар Логистик АД</v>
      </c>
      <c r="B297" s="598" t="str">
        <f t="shared" si="25"/>
        <v>203125790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Солар Логистик АД</v>
      </c>
      <c r="B298" s="598" t="str">
        <f t="shared" si="25"/>
        <v>203125790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Солар Логистик АД</v>
      </c>
      <c r="B299" s="598" t="str">
        <f t="shared" si="25"/>
        <v>203125790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Солар Логистик АД</v>
      </c>
      <c r="B300" s="598" t="str">
        <f t="shared" si="25"/>
        <v>203125790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Солар Логистик АД</v>
      </c>
      <c r="B301" s="598" t="str">
        <f t="shared" si="25"/>
        <v>203125790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Солар Логистик АД</v>
      </c>
      <c r="B302" s="598" t="str">
        <f t="shared" si="25"/>
        <v>203125790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Солар Логистик АД</v>
      </c>
      <c r="B303" s="598" t="str">
        <f t="shared" si="25"/>
        <v>203125790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Солар Логистик АД</v>
      </c>
      <c r="B304" s="598" t="str">
        <f t="shared" si="25"/>
        <v>203125790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Солар Логистик АД</v>
      </c>
      <c r="B305" s="598" t="str">
        <f t="shared" si="25"/>
        <v>203125790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Солар Логистик АД</v>
      </c>
      <c r="B306" s="598" t="str">
        <f t="shared" si="25"/>
        <v>203125790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Солар Логистик АД</v>
      </c>
      <c r="B307" s="598" t="str">
        <f t="shared" si="25"/>
        <v>203125790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Солар Логистик АД</v>
      </c>
      <c r="B308" s="598" t="str">
        <f t="shared" si="25"/>
        <v>203125790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Солар Логистик АД</v>
      </c>
      <c r="B309" s="598" t="str">
        <f t="shared" si="25"/>
        <v>203125790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Солар Логистик АД</v>
      </c>
      <c r="B310" s="598" t="str">
        <f t="shared" si="25"/>
        <v>203125790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Солар Логистик АД</v>
      </c>
      <c r="B311" s="598" t="str">
        <f t="shared" si="25"/>
        <v>203125790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Солар Логистик АД</v>
      </c>
      <c r="B312" s="598" t="str">
        <f t="shared" si="25"/>
        <v>203125790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Солар Логистик АД</v>
      </c>
      <c r="B313" s="598" t="str">
        <f t="shared" si="25"/>
        <v>203125790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Солар Логистик АД</v>
      </c>
      <c r="B314" s="598" t="str">
        <f t="shared" si="25"/>
        <v>203125790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Солар Логистик АД</v>
      </c>
      <c r="B315" s="598" t="str">
        <f t="shared" si="25"/>
        <v>203125790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Солар Логистик АД</v>
      </c>
      <c r="B316" s="598" t="str">
        <f t="shared" si="25"/>
        <v>203125790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Солар Логистик АД</v>
      </c>
      <c r="B317" s="598" t="str">
        <f t="shared" si="25"/>
        <v>203125790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Солар Логистик АД</v>
      </c>
      <c r="B318" s="598" t="str">
        <f t="shared" si="25"/>
        <v>203125790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Солар Логистик АД</v>
      </c>
      <c r="B319" s="598" t="str">
        <f t="shared" si="25"/>
        <v>203125790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Солар Логистик АД</v>
      </c>
      <c r="B320" s="598" t="str">
        <f t="shared" si="25"/>
        <v>203125790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Солар Логистик АД</v>
      </c>
      <c r="B321" s="598" t="str">
        <f t="shared" si="25"/>
        <v>203125790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Солар Логистик АД</v>
      </c>
      <c r="B322" s="598" t="str">
        <f t="shared" si="25"/>
        <v>203125790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Солар Логистик АД</v>
      </c>
      <c r="B323" s="598" t="str">
        <f t="shared" si="25"/>
        <v>203125790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Солар Логистик АД</v>
      </c>
      <c r="B324" s="598" t="str">
        <f t="shared" si="25"/>
        <v>203125790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Солар Логистик АД</v>
      </c>
      <c r="B325" s="598" t="str">
        <f t="shared" si="25"/>
        <v>203125790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Солар Логистик АД</v>
      </c>
      <c r="B326" s="598" t="str">
        <f t="shared" si="25"/>
        <v>203125790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Солар Логистик АД</v>
      </c>
      <c r="B327" s="598" t="str">
        <f t="shared" si="25"/>
        <v>203125790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Солар Логистик АД</v>
      </c>
      <c r="B328" s="598" t="str">
        <f t="shared" si="25"/>
        <v>203125790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3125</v>
      </c>
    </row>
    <row r="329" spans="1:8">
      <c r="A329" s="598" t="str">
        <f t="shared" si="24"/>
        <v>Солар Логистик АД</v>
      </c>
      <c r="B329" s="598" t="str">
        <f t="shared" si="25"/>
        <v>203125790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Солар Логистик АД</v>
      </c>
      <c r="B330" s="598" t="str">
        <f t="shared" si="25"/>
        <v>203125790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Солар Логистик АД</v>
      </c>
      <c r="B331" s="598" t="str">
        <f t="shared" si="25"/>
        <v>203125790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Солар Логистик АД</v>
      </c>
      <c r="B332" s="598" t="str">
        <f t="shared" si="25"/>
        <v>203125790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3125</v>
      </c>
    </row>
    <row r="333" spans="1:8">
      <c r="A333" s="598" t="str">
        <f t="shared" si="24"/>
        <v>Солар Логистик АД</v>
      </c>
      <c r="B333" s="598" t="str">
        <f t="shared" si="25"/>
        <v>203125790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Солар Логистик АД</v>
      </c>
      <c r="B334" s="598" t="str">
        <f t="shared" si="25"/>
        <v>203125790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Солар Логистик АД</v>
      </c>
      <c r="B335" s="598" t="str">
        <f t="shared" si="25"/>
        <v>203125790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Солар Логистик АД</v>
      </c>
      <c r="B336" s="598" t="str">
        <f t="shared" si="25"/>
        <v>203125790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Солар Логистик АД</v>
      </c>
      <c r="B337" s="598" t="str">
        <f t="shared" si="25"/>
        <v>203125790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Солар Логистик АД</v>
      </c>
      <c r="B338" s="598" t="str">
        <f t="shared" si="25"/>
        <v>203125790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Солар Логистик АД</v>
      </c>
      <c r="B339" s="598" t="str">
        <f t="shared" si="25"/>
        <v>203125790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Солар Логистик АД</v>
      </c>
      <c r="B340" s="598" t="str">
        <f t="shared" si="25"/>
        <v>203125790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Солар Логистик АД</v>
      </c>
      <c r="B341" s="598" t="str">
        <f t="shared" si="25"/>
        <v>203125790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Солар Логистик АД</v>
      </c>
      <c r="B342" s="598" t="str">
        <f t="shared" si="25"/>
        <v>203125790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Солар Логистик АД</v>
      </c>
      <c r="B343" s="598" t="str">
        <f t="shared" si="25"/>
        <v>203125790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Солар Логистик АД</v>
      </c>
      <c r="B344" s="598" t="str">
        <f t="shared" si="25"/>
        <v>203125790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Солар Логистик АД</v>
      </c>
      <c r="B345" s="598" t="str">
        <f t="shared" si="25"/>
        <v>203125790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Солар Логистик АД</v>
      </c>
      <c r="B346" s="598" t="str">
        <f t="shared" ref="B346:B409" si="28">pdeBulstat</f>
        <v>203125790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3125</v>
      </c>
    </row>
    <row r="347" spans="1:8">
      <c r="A347" s="598" t="str">
        <f t="shared" si="27"/>
        <v>Солар Логистик АД</v>
      </c>
      <c r="B347" s="598" t="str">
        <f t="shared" si="28"/>
        <v>203125790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Солар Логистик АД</v>
      </c>
      <c r="B348" s="598" t="str">
        <f t="shared" si="28"/>
        <v>203125790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Солар Логистик АД</v>
      </c>
      <c r="B349" s="598" t="str">
        <f t="shared" si="28"/>
        <v>203125790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3125</v>
      </c>
    </row>
    <row r="350" spans="1:8">
      <c r="A350" s="598" t="str">
        <f t="shared" si="27"/>
        <v>Солар Логистик АД</v>
      </c>
      <c r="B350" s="598" t="str">
        <f t="shared" si="28"/>
        <v>203125790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1814</v>
      </c>
    </row>
    <row r="351" spans="1:8">
      <c r="A351" s="598" t="str">
        <f t="shared" si="27"/>
        <v>Солар Логистик АД</v>
      </c>
      <c r="B351" s="598" t="str">
        <f t="shared" si="28"/>
        <v>203125790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Солар Логистик АД</v>
      </c>
      <c r="B352" s="598" t="str">
        <f t="shared" si="28"/>
        <v>203125790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Солар Логистик АД</v>
      </c>
      <c r="B353" s="598" t="str">
        <f t="shared" si="28"/>
        <v>203125790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Солар Логистик АД</v>
      </c>
      <c r="B354" s="598" t="str">
        <f t="shared" si="28"/>
        <v>203125790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1814</v>
      </c>
    </row>
    <row r="355" spans="1:8">
      <c r="A355" s="598" t="str">
        <f t="shared" si="27"/>
        <v>Солар Логистик АД</v>
      </c>
      <c r="B355" s="598" t="str">
        <f t="shared" si="28"/>
        <v>203125790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60</v>
      </c>
    </row>
    <row r="356" spans="1:8">
      <c r="A356" s="598" t="str">
        <f t="shared" si="27"/>
        <v>Солар Логистик АД</v>
      </c>
      <c r="B356" s="598" t="str">
        <f t="shared" si="28"/>
        <v>203125790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Солар Логистик АД</v>
      </c>
      <c r="B357" s="598" t="str">
        <f t="shared" si="28"/>
        <v>203125790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Солар Логистик АД</v>
      </c>
      <c r="B358" s="598" t="str">
        <f t="shared" si="28"/>
        <v>203125790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Солар Логистик АД</v>
      </c>
      <c r="B359" s="598" t="str">
        <f t="shared" si="28"/>
        <v>203125790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Солар Логистик АД</v>
      </c>
      <c r="B360" s="598" t="str">
        <f t="shared" si="28"/>
        <v>203125790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Солар Логистик АД</v>
      </c>
      <c r="B361" s="598" t="str">
        <f t="shared" si="28"/>
        <v>203125790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Солар Логистик АД</v>
      </c>
      <c r="B362" s="598" t="str">
        <f t="shared" si="28"/>
        <v>203125790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Солар Логистик АД</v>
      </c>
      <c r="B363" s="598" t="str">
        <f t="shared" si="28"/>
        <v>203125790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Солар Логистик АД</v>
      </c>
      <c r="B364" s="598" t="str">
        <f t="shared" si="28"/>
        <v>203125790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Солар Логистик АД</v>
      </c>
      <c r="B365" s="598" t="str">
        <f t="shared" si="28"/>
        <v>203125790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Солар Логистик АД</v>
      </c>
      <c r="B366" s="598" t="str">
        <f t="shared" si="28"/>
        <v>203125790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Солар Логистик АД</v>
      </c>
      <c r="B367" s="598" t="str">
        <f t="shared" si="28"/>
        <v>203125790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Солар Логистик АД</v>
      </c>
      <c r="B368" s="598" t="str">
        <f t="shared" si="28"/>
        <v>203125790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1874</v>
      </c>
    </row>
    <row r="369" spans="1:8">
      <c r="A369" s="598" t="str">
        <f t="shared" si="27"/>
        <v>Солар Логистик АД</v>
      </c>
      <c r="B369" s="598" t="str">
        <f t="shared" si="28"/>
        <v>203125790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Солар Логистик АД</v>
      </c>
      <c r="B370" s="598" t="str">
        <f t="shared" si="28"/>
        <v>203125790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Солар Логистик АД</v>
      </c>
      <c r="B371" s="598" t="str">
        <f t="shared" si="28"/>
        <v>203125790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1874</v>
      </c>
    </row>
    <row r="372" spans="1:8">
      <c r="A372" s="598" t="str">
        <f t="shared" si="27"/>
        <v>Солар Логистик АД</v>
      </c>
      <c r="B372" s="598" t="str">
        <f t="shared" si="28"/>
        <v>203125790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-1968</v>
      </c>
    </row>
    <row r="373" spans="1:8">
      <c r="A373" s="598" t="str">
        <f t="shared" si="27"/>
        <v>Солар Логистик АД</v>
      </c>
      <c r="B373" s="598" t="str">
        <f t="shared" si="28"/>
        <v>203125790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Солар Логистик АД</v>
      </c>
      <c r="B374" s="598" t="str">
        <f t="shared" si="28"/>
        <v>203125790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Солар Логистик АД</v>
      </c>
      <c r="B375" s="598" t="str">
        <f t="shared" si="28"/>
        <v>203125790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Солар Логистик АД</v>
      </c>
      <c r="B376" s="598" t="str">
        <f t="shared" si="28"/>
        <v>203125790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-1968</v>
      </c>
    </row>
    <row r="377" spans="1:8">
      <c r="A377" s="598" t="str">
        <f t="shared" si="27"/>
        <v>Солар Логистик АД</v>
      </c>
      <c r="B377" s="598" t="str">
        <f t="shared" si="28"/>
        <v>203125790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Солар Логистик АД</v>
      </c>
      <c r="B378" s="598" t="str">
        <f t="shared" si="28"/>
        <v>203125790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Солар Логистик АД</v>
      </c>
      <c r="B379" s="598" t="str">
        <f t="shared" si="28"/>
        <v>203125790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Солар Логистик АД</v>
      </c>
      <c r="B380" s="598" t="str">
        <f t="shared" si="28"/>
        <v>203125790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Солар Логистик АД</v>
      </c>
      <c r="B381" s="598" t="str">
        <f t="shared" si="28"/>
        <v>203125790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Солар Логистик АД</v>
      </c>
      <c r="B382" s="598" t="str">
        <f t="shared" si="28"/>
        <v>203125790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Солар Логистик АД</v>
      </c>
      <c r="B383" s="598" t="str">
        <f t="shared" si="28"/>
        <v>203125790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Солар Логистик АД</v>
      </c>
      <c r="B384" s="598" t="str">
        <f t="shared" si="28"/>
        <v>203125790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Солар Логистик АД</v>
      </c>
      <c r="B385" s="598" t="str">
        <f t="shared" si="28"/>
        <v>203125790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Солар Логистик АД</v>
      </c>
      <c r="B386" s="598" t="str">
        <f t="shared" si="28"/>
        <v>203125790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Солар Логистик АД</v>
      </c>
      <c r="B387" s="598" t="str">
        <f t="shared" si="28"/>
        <v>203125790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Солар Логистик АД</v>
      </c>
      <c r="B388" s="598" t="str">
        <f t="shared" si="28"/>
        <v>203125790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Солар Логистик АД</v>
      </c>
      <c r="B389" s="598" t="str">
        <f t="shared" si="28"/>
        <v>203125790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Солар Логистик АД</v>
      </c>
      <c r="B390" s="598" t="str">
        <f t="shared" si="28"/>
        <v>203125790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-1968</v>
      </c>
    </row>
    <row r="391" spans="1:8">
      <c r="A391" s="598" t="str">
        <f t="shared" si="27"/>
        <v>Солар Логистик АД</v>
      </c>
      <c r="B391" s="598" t="str">
        <f t="shared" si="28"/>
        <v>203125790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Солар Логистик АД</v>
      </c>
      <c r="B392" s="598" t="str">
        <f t="shared" si="28"/>
        <v>203125790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Солар Логистик АД</v>
      </c>
      <c r="B393" s="598" t="str">
        <f t="shared" si="28"/>
        <v>203125790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-1968</v>
      </c>
    </row>
    <row r="394" spans="1:8">
      <c r="A394" s="598" t="str">
        <f t="shared" si="27"/>
        <v>Солар Логистик АД</v>
      </c>
      <c r="B394" s="598" t="str">
        <f t="shared" si="28"/>
        <v>203125790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Солар Логистик АД</v>
      </c>
      <c r="B395" s="598" t="str">
        <f t="shared" si="28"/>
        <v>203125790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Солар Логистик АД</v>
      </c>
      <c r="B396" s="598" t="str">
        <f t="shared" si="28"/>
        <v>203125790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Солар Логистик АД</v>
      </c>
      <c r="B397" s="598" t="str">
        <f t="shared" si="28"/>
        <v>203125790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Солар Логистик АД</v>
      </c>
      <c r="B398" s="598" t="str">
        <f t="shared" si="28"/>
        <v>203125790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Солар Логистик АД</v>
      </c>
      <c r="B399" s="598" t="str">
        <f t="shared" si="28"/>
        <v>203125790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Солар Логистик АД</v>
      </c>
      <c r="B400" s="598" t="str">
        <f t="shared" si="28"/>
        <v>203125790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Солар Логистик АД</v>
      </c>
      <c r="B401" s="598" t="str">
        <f t="shared" si="28"/>
        <v>203125790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Солар Логистик АД</v>
      </c>
      <c r="B402" s="598" t="str">
        <f t="shared" si="28"/>
        <v>203125790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Солар Логистик АД</v>
      </c>
      <c r="B403" s="598" t="str">
        <f t="shared" si="28"/>
        <v>203125790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Солар Логистик АД</v>
      </c>
      <c r="B404" s="598" t="str">
        <f t="shared" si="28"/>
        <v>203125790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Солар Логистик АД</v>
      </c>
      <c r="B405" s="598" t="str">
        <f t="shared" si="28"/>
        <v>203125790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Солар Логистик АД</v>
      </c>
      <c r="B406" s="598" t="str">
        <f t="shared" si="28"/>
        <v>203125790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Солар Логистик АД</v>
      </c>
      <c r="B407" s="598" t="str">
        <f t="shared" si="28"/>
        <v>203125790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Солар Логистик АД</v>
      </c>
      <c r="B408" s="598" t="str">
        <f t="shared" si="28"/>
        <v>203125790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Солар Логистик АД</v>
      </c>
      <c r="B409" s="598" t="str">
        <f t="shared" si="28"/>
        <v>203125790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Солар Логистик АД</v>
      </c>
      <c r="B410" s="598" t="str">
        <f t="shared" ref="B410:B459" si="31">pdeBulstat</f>
        <v>203125790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Солар Логистик АД</v>
      </c>
      <c r="B411" s="598" t="str">
        <f t="shared" si="31"/>
        <v>203125790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Солар Логистик АД</v>
      </c>
      <c r="B412" s="598" t="str">
        <f t="shared" si="31"/>
        <v>203125790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Солар Логистик АД</v>
      </c>
      <c r="B413" s="598" t="str">
        <f t="shared" si="31"/>
        <v>203125790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Солар Логистик АД</v>
      </c>
      <c r="B414" s="598" t="str">
        <f t="shared" si="31"/>
        <v>203125790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Солар Логистик АД</v>
      </c>
      <c r="B415" s="598" t="str">
        <f t="shared" si="31"/>
        <v>203125790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Солар Логистик АД</v>
      </c>
      <c r="B416" s="598" t="str">
        <f t="shared" si="31"/>
        <v>203125790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10408</v>
      </c>
    </row>
    <row r="417" spans="1:8">
      <c r="A417" s="598" t="str">
        <f t="shared" si="30"/>
        <v>Солар Логистик АД</v>
      </c>
      <c r="B417" s="598" t="str">
        <f t="shared" si="31"/>
        <v>203125790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Солар Логистик АД</v>
      </c>
      <c r="B418" s="598" t="str">
        <f t="shared" si="31"/>
        <v>203125790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Солар Логистик АД</v>
      </c>
      <c r="B419" s="598" t="str">
        <f t="shared" si="31"/>
        <v>203125790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Солар Логистик АД</v>
      </c>
      <c r="B420" s="598" t="str">
        <f t="shared" si="31"/>
        <v>203125790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10408</v>
      </c>
    </row>
    <row r="421" spans="1:8">
      <c r="A421" s="598" t="str">
        <f t="shared" si="30"/>
        <v>Солар Логистик АД</v>
      </c>
      <c r="B421" s="598" t="str">
        <f t="shared" si="31"/>
        <v>203125790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60</v>
      </c>
    </row>
    <row r="422" spans="1:8">
      <c r="A422" s="598" t="str">
        <f t="shared" si="30"/>
        <v>Солар Логистик АД</v>
      </c>
      <c r="B422" s="598" t="str">
        <f t="shared" si="31"/>
        <v>203125790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Солар Логистик АД</v>
      </c>
      <c r="B423" s="598" t="str">
        <f t="shared" si="31"/>
        <v>203125790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Солар Логистик АД</v>
      </c>
      <c r="B424" s="598" t="str">
        <f t="shared" si="31"/>
        <v>203125790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Солар Логистик АД</v>
      </c>
      <c r="B425" s="598" t="str">
        <f t="shared" si="31"/>
        <v>203125790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Солар Логистик АД</v>
      </c>
      <c r="B426" s="598" t="str">
        <f t="shared" si="31"/>
        <v>203125790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Солар Логистик АД</v>
      </c>
      <c r="B427" s="598" t="str">
        <f t="shared" si="31"/>
        <v>203125790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Солар Логистик АД</v>
      </c>
      <c r="B428" s="598" t="str">
        <f t="shared" si="31"/>
        <v>203125790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Солар Логистик АД</v>
      </c>
      <c r="B429" s="598" t="str">
        <f t="shared" si="31"/>
        <v>203125790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Солар Логистик АД</v>
      </c>
      <c r="B430" s="598" t="str">
        <f t="shared" si="31"/>
        <v>203125790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Солар Логистик АД</v>
      </c>
      <c r="B431" s="598" t="str">
        <f t="shared" si="31"/>
        <v>203125790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Солар Логистик АД</v>
      </c>
      <c r="B432" s="598" t="str">
        <f t="shared" si="31"/>
        <v>203125790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Солар Логистик АД</v>
      </c>
      <c r="B433" s="598" t="str">
        <f t="shared" si="31"/>
        <v>203125790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Солар Логистик АД</v>
      </c>
      <c r="B434" s="598" t="str">
        <f t="shared" si="31"/>
        <v>203125790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10468</v>
      </c>
    </row>
    <row r="435" spans="1:8">
      <c r="A435" s="598" t="str">
        <f t="shared" si="30"/>
        <v>Солар Логистик АД</v>
      </c>
      <c r="B435" s="598" t="str">
        <f t="shared" si="31"/>
        <v>203125790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Солар Логистик АД</v>
      </c>
      <c r="B436" s="598" t="str">
        <f t="shared" si="31"/>
        <v>203125790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Солар Логистик АД</v>
      </c>
      <c r="B437" s="598" t="str">
        <f t="shared" si="31"/>
        <v>203125790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10468</v>
      </c>
    </row>
    <row r="438" spans="1:8">
      <c r="A438" s="598" t="str">
        <f t="shared" si="30"/>
        <v>Солар Логистик АД</v>
      </c>
      <c r="B438" s="598" t="str">
        <f t="shared" si="31"/>
        <v>203125790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Солар Логистик АД</v>
      </c>
      <c r="B439" s="598" t="str">
        <f t="shared" si="31"/>
        <v>203125790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Солар Логистик АД</v>
      </c>
      <c r="B440" s="598" t="str">
        <f t="shared" si="31"/>
        <v>203125790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Солар Логистик АД</v>
      </c>
      <c r="B441" s="598" t="str">
        <f t="shared" si="31"/>
        <v>203125790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Солар Логистик АД</v>
      </c>
      <c r="B442" s="598" t="str">
        <f t="shared" si="31"/>
        <v>203125790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Солар Логистик АД</v>
      </c>
      <c r="B443" s="598" t="str">
        <f t="shared" si="31"/>
        <v>203125790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Солар Логистик АД</v>
      </c>
      <c r="B444" s="598" t="str">
        <f t="shared" si="31"/>
        <v>203125790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Солар Логистик АД</v>
      </c>
      <c r="B445" s="598" t="str">
        <f t="shared" si="31"/>
        <v>203125790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Солар Логистик АД</v>
      </c>
      <c r="B446" s="598" t="str">
        <f t="shared" si="31"/>
        <v>203125790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Солар Логистик АД</v>
      </c>
      <c r="B447" s="598" t="str">
        <f t="shared" si="31"/>
        <v>203125790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Солар Логистик АД</v>
      </c>
      <c r="B448" s="598" t="str">
        <f t="shared" si="31"/>
        <v>203125790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Солар Логистик АД</v>
      </c>
      <c r="B449" s="598" t="str">
        <f t="shared" si="31"/>
        <v>203125790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Солар Логистик АД</v>
      </c>
      <c r="B450" s="598" t="str">
        <f t="shared" si="31"/>
        <v>203125790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Солар Логистик АД</v>
      </c>
      <c r="B451" s="598" t="str">
        <f t="shared" si="31"/>
        <v>203125790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Солар Логистик АД</v>
      </c>
      <c r="B452" s="598" t="str">
        <f t="shared" si="31"/>
        <v>203125790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Солар Логистик АД</v>
      </c>
      <c r="B453" s="598" t="str">
        <f t="shared" si="31"/>
        <v>203125790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Солар Логистик АД</v>
      </c>
      <c r="B454" s="598" t="str">
        <f t="shared" si="31"/>
        <v>203125790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Солар Логистик АД</v>
      </c>
      <c r="B455" s="598" t="str">
        <f t="shared" si="31"/>
        <v>203125790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Солар Логистик АД</v>
      </c>
      <c r="B456" s="598" t="str">
        <f t="shared" si="31"/>
        <v>203125790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Солар Логистик АД</v>
      </c>
      <c r="B457" s="598" t="str">
        <f t="shared" si="31"/>
        <v>203125790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Солар Логистик АД</v>
      </c>
      <c r="B458" s="598" t="str">
        <f t="shared" si="31"/>
        <v>203125790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Солар Логистик АД</v>
      </c>
      <c r="B459" s="598" t="str">
        <f t="shared" si="31"/>
        <v>203125790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Солар Логистик АД</v>
      </c>
      <c r="B461" s="598" t="str">
        <f t="shared" ref="B461:B524" si="34">pdeBulstat</f>
        <v>203125790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30</v>
      </c>
    </row>
    <row r="462" spans="1:8">
      <c r="A462" s="598" t="str">
        <f t="shared" si="33"/>
        <v>Солар Логистик АД</v>
      </c>
      <c r="B462" s="598" t="str">
        <f t="shared" si="34"/>
        <v>203125790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38</v>
      </c>
    </row>
    <row r="463" spans="1:8">
      <c r="A463" s="598" t="str">
        <f t="shared" si="33"/>
        <v>Солар Логистик АД</v>
      </c>
      <c r="B463" s="598" t="str">
        <f t="shared" si="34"/>
        <v>203125790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1349</v>
      </c>
    </row>
    <row r="464" spans="1:8">
      <c r="A464" s="598" t="str">
        <f t="shared" si="33"/>
        <v>Солар Логистик АД</v>
      </c>
      <c r="B464" s="598" t="str">
        <f t="shared" si="34"/>
        <v>203125790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3434</v>
      </c>
    </row>
    <row r="465" spans="1:8">
      <c r="A465" s="598" t="str">
        <f t="shared" si="33"/>
        <v>Солар Логистик АД</v>
      </c>
      <c r="B465" s="598" t="str">
        <f t="shared" si="34"/>
        <v>203125790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Солар Логистик АД</v>
      </c>
      <c r="B466" s="598" t="str">
        <f t="shared" si="34"/>
        <v>203125790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Солар Логистик АД</v>
      </c>
      <c r="B467" s="598" t="str">
        <f t="shared" si="34"/>
        <v>203125790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Солар Логистик АД</v>
      </c>
      <c r="B468" s="598" t="str">
        <f t="shared" si="34"/>
        <v>203125790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5</v>
      </c>
    </row>
    <row r="469" spans="1:8">
      <c r="A469" s="598" t="str">
        <f t="shared" si="33"/>
        <v>Солар Логистик АД</v>
      </c>
      <c r="B469" s="598" t="str">
        <f t="shared" si="34"/>
        <v>203125790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4856</v>
      </c>
    </row>
    <row r="470" spans="1:8">
      <c r="A470" s="598" t="str">
        <f t="shared" si="33"/>
        <v>Солар Логистик АД</v>
      </c>
      <c r="B470" s="598" t="str">
        <f t="shared" si="34"/>
        <v>203125790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12814</v>
      </c>
    </row>
    <row r="471" spans="1:8">
      <c r="A471" s="598" t="str">
        <f t="shared" si="33"/>
        <v>Солар Логистик АД</v>
      </c>
      <c r="B471" s="598" t="str">
        <f t="shared" si="34"/>
        <v>203125790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Солар Логистик АД</v>
      </c>
      <c r="B472" s="598" t="str">
        <f t="shared" si="34"/>
        <v>203125790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Солар Логистик АД</v>
      </c>
      <c r="B473" s="598" t="str">
        <f t="shared" si="34"/>
        <v>203125790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Солар Логистик АД</v>
      </c>
      <c r="B474" s="598" t="str">
        <f t="shared" si="34"/>
        <v>203125790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Солар Логистик АД</v>
      </c>
      <c r="B475" s="598" t="str">
        <f t="shared" si="34"/>
        <v>203125790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10</v>
      </c>
    </row>
    <row r="476" spans="1:8">
      <c r="A476" s="598" t="str">
        <f t="shared" si="33"/>
        <v>Солар Логистик АД</v>
      </c>
      <c r="B476" s="598" t="str">
        <f t="shared" si="34"/>
        <v>203125790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10</v>
      </c>
    </row>
    <row r="477" spans="1:8">
      <c r="A477" s="598" t="str">
        <f t="shared" si="33"/>
        <v>Солар Логистик АД</v>
      </c>
      <c r="B477" s="598" t="str">
        <f t="shared" si="34"/>
        <v>203125790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Солар Логистик АД</v>
      </c>
      <c r="B478" s="598" t="str">
        <f t="shared" si="34"/>
        <v>203125790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Солар Логистик АД</v>
      </c>
      <c r="B479" s="598" t="str">
        <f t="shared" si="34"/>
        <v>203125790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Солар Логистик АД</v>
      </c>
      <c r="B480" s="598" t="str">
        <f t="shared" si="34"/>
        <v>203125790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Солар Логистик АД</v>
      </c>
      <c r="B481" s="598" t="str">
        <f t="shared" si="34"/>
        <v>203125790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Солар Логистик АД</v>
      </c>
      <c r="B482" s="598" t="str">
        <f t="shared" si="34"/>
        <v>203125790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Солар Логистик АД</v>
      </c>
      <c r="B483" s="598" t="str">
        <f t="shared" si="34"/>
        <v>203125790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Солар Логистик АД</v>
      </c>
      <c r="B484" s="598" t="str">
        <f t="shared" si="34"/>
        <v>203125790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Солар Логистик АД</v>
      </c>
      <c r="B485" s="598" t="str">
        <f t="shared" si="34"/>
        <v>203125790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Солар Логистик АД</v>
      </c>
      <c r="B486" s="598" t="str">
        <f t="shared" si="34"/>
        <v>203125790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Солар Логистик АД</v>
      </c>
      <c r="B487" s="598" t="str">
        <f t="shared" si="34"/>
        <v>203125790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Солар Логистик АД</v>
      </c>
      <c r="B488" s="598" t="str">
        <f t="shared" si="34"/>
        <v>203125790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Солар Логистик АД</v>
      </c>
      <c r="B489" s="598" t="str">
        <f t="shared" si="34"/>
        <v>203125790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Солар Логистик АД</v>
      </c>
      <c r="B490" s="598" t="str">
        <f t="shared" si="34"/>
        <v>203125790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17680</v>
      </c>
    </row>
    <row r="491" spans="1:8">
      <c r="A491" s="598" t="str">
        <f t="shared" si="33"/>
        <v>Солар Логистик АД</v>
      </c>
      <c r="B491" s="598" t="str">
        <f t="shared" si="34"/>
        <v>203125790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Солар Логистик АД</v>
      </c>
      <c r="B492" s="598" t="str">
        <f t="shared" si="34"/>
        <v>203125790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Солар Логистик АД</v>
      </c>
      <c r="B493" s="598" t="str">
        <f t="shared" si="34"/>
        <v>203125790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Солар Логистик АД</v>
      </c>
      <c r="B494" s="598" t="str">
        <f t="shared" si="34"/>
        <v>203125790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Солар Логистик АД</v>
      </c>
      <c r="B495" s="598" t="str">
        <f t="shared" si="34"/>
        <v>203125790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Солар Логистик АД</v>
      </c>
      <c r="B496" s="598" t="str">
        <f t="shared" si="34"/>
        <v>203125790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Солар Логистик АД</v>
      </c>
      <c r="B497" s="598" t="str">
        <f t="shared" si="34"/>
        <v>203125790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Солар Логистик АД</v>
      </c>
      <c r="B498" s="598" t="str">
        <f t="shared" si="34"/>
        <v>203125790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Солар Логистик АД</v>
      </c>
      <c r="B499" s="598" t="str">
        <f t="shared" si="34"/>
        <v>203125790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0</v>
      </c>
    </row>
    <row r="500" spans="1:8">
      <c r="A500" s="598" t="str">
        <f t="shared" si="33"/>
        <v>Солар Логистик АД</v>
      </c>
      <c r="B500" s="598" t="str">
        <f t="shared" si="34"/>
        <v>203125790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Солар Логистик АД</v>
      </c>
      <c r="B501" s="598" t="str">
        <f t="shared" si="34"/>
        <v>203125790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Солар Логистик АД</v>
      </c>
      <c r="B502" s="598" t="str">
        <f t="shared" si="34"/>
        <v>203125790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Солар Логистик АД</v>
      </c>
      <c r="B503" s="598" t="str">
        <f t="shared" si="34"/>
        <v>203125790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Солар Логистик АД</v>
      </c>
      <c r="B504" s="598" t="str">
        <f t="shared" si="34"/>
        <v>203125790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Солар Логистик АД</v>
      </c>
      <c r="B505" s="598" t="str">
        <f t="shared" si="34"/>
        <v>203125790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Солар Логистик АД</v>
      </c>
      <c r="B506" s="598" t="str">
        <f t="shared" si="34"/>
        <v>203125790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Солар Логистик АД</v>
      </c>
      <c r="B507" s="598" t="str">
        <f t="shared" si="34"/>
        <v>203125790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Солар Логистик АД</v>
      </c>
      <c r="B508" s="598" t="str">
        <f t="shared" si="34"/>
        <v>203125790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Солар Логистик АД</v>
      </c>
      <c r="B509" s="598" t="str">
        <f t="shared" si="34"/>
        <v>203125790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Солар Логистик АД</v>
      </c>
      <c r="B510" s="598" t="str">
        <f t="shared" si="34"/>
        <v>203125790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Солар Логистик АД</v>
      </c>
      <c r="B511" s="598" t="str">
        <f t="shared" si="34"/>
        <v>203125790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Солар Логистик АД</v>
      </c>
      <c r="B512" s="598" t="str">
        <f t="shared" si="34"/>
        <v>203125790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Солар Логистик АД</v>
      </c>
      <c r="B513" s="598" t="str">
        <f t="shared" si="34"/>
        <v>203125790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Солар Логистик АД</v>
      </c>
      <c r="B514" s="598" t="str">
        <f t="shared" si="34"/>
        <v>203125790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Солар Логистик АД</v>
      </c>
      <c r="B515" s="598" t="str">
        <f t="shared" si="34"/>
        <v>203125790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Солар Логистик АД</v>
      </c>
      <c r="B516" s="598" t="str">
        <f t="shared" si="34"/>
        <v>203125790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Солар Логистик АД</v>
      </c>
      <c r="B517" s="598" t="str">
        <f t="shared" si="34"/>
        <v>203125790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Солар Логистик АД</v>
      </c>
      <c r="B518" s="598" t="str">
        <f t="shared" si="34"/>
        <v>203125790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Солар Логистик АД</v>
      </c>
      <c r="B519" s="598" t="str">
        <f t="shared" si="34"/>
        <v>203125790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Солар Логистик АД</v>
      </c>
      <c r="B520" s="598" t="str">
        <f t="shared" si="34"/>
        <v>203125790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0</v>
      </c>
    </row>
    <row r="521" spans="1:8">
      <c r="A521" s="598" t="str">
        <f t="shared" si="33"/>
        <v>Солар Логистик АД</v>
      </c>
      <c r="B521" s="598" t="str">
        <f t="shared" si="34"/>
        <v>203125790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Солар Логистик АД</v>
      </c>
      <c r="B522" s="598" t="str">
        <f t="shared" si="34"/>
        <v>203125790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Солар Логистик АД</v>
      </c>
      <c r="B523" s="598" t="str">
        <f t="shared" si="34"/>
        <v>203125790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Солар Логистик АД</v>
      </c>
      <c r="B524" s="598" t="str">
        <f t="shared" si="34"/>
        <v>203125790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Солар Логистик АД</v>
      </c>
      <c r="B525" s="598" t="str">
        <f t="shared" ref="B525:B588" si="37">pdeBulstat</f>
        <v>203125790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Солар Логистик АД</v>
      </c>
      <c r="B526" s="598" t="str">
        <f t="shared" si="37"/>
        <v>203125790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Солар Логистик АД</v>
      </c>
      <c r="B527" s="598" t="str">
        <f t="shared" si="37"/>
        <v>203125790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Солар Логистик АД</v>
      </c>
      <c r="B528" s="598" t="str">
        <f t="shared" si="37"/>
        <v>203125790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Солар Логистик АД</v>
      </c>
      <c r="B529" s="598" t="str">
        <f t="shared" si="37"/>
        <v>203125790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Солар Логистик АД</v>
      </c>
      <c r="B530" s="598" t="str">
        <f t="shared" si="37"/>
        <v>203125790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Солар Логистик АД</v>
      </c>
      <c r="B531" s="598" t="str">
        <f t="shared" si="37"/>
        <v>203125790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Солар Логистик АД</v>
      </c>
      <c r="B532" s="598" t="str">
        <f t="shared" si="37"/>
        <v>203125790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Солар Логистик АД</v>
      </c>
      <c r="B533" s="598" t="str">
        <f t="shared" si="37"/>
        <v>203125790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Солар Логистик АД</v>
      </c>
      <c r="B534" s="598" t="str">
        <f t="shared" si="37"/>
        <v>203125790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Солар Логистик АД</v>
      </c>
      <c r="B535" s="598" t="str">
        <f t="shared" si="37"/>
        <v>203125790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Солар Логистик АД</v>
      </c>
      <c r="B536" s="598" t="str">
        <f t="shared" si="37"/>
        <v>203125790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Солар Логистик АД</v>
      </c>
      <c r="B537" s="598" t="str">
        <f t="shared" si="37"/>
        <v>203125790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Солар Логистик АД</v>
      </c>
      <c r="B538" s="598" t="str">
        <f t="shared" si="37"/>
        <v>203125790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Солар Логистик АД</v>
      </c>
      <c r="B539" s="598" t="str">
        <f t="shared" si="37"/>
        <v>203125790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Солар Логистик АД</v>
      </c>
      <c r="B540" s="598" t="str">
        <f t="shared" si="37"/>
        <v>203125790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Солар Логистик АД</v>
      </c>
      <c r="B541" s="598" t="str">
        <f t="shared" si="37"/>
        <v>203125790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Солар Логистик АД</v>
      </c>
      <c r="B542" s="598" t="str">
        <f t="shared" si="37"/>
        <v>203125790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Солар Логистик АД</v>
      </c>
      <c r="B543" s="598" t="str">
        <f t="shared" si="37"/>
        <v>203125790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Солар Логистик АД</v>
      </c>
      <c r="B544" s="598" t="str">
        <f t="shared" si="37"/>
        <v>203125790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Солар Логистик АД</v>
      </c>
      <c r="B545" s="598" t="str">
        <f t="shared" si="37"/>
        <v>203125790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Солар Логистик АД</v>
      </c>
      <c r="B546" s="598" t="str">
        <f t="shared" si="37"/>
        <v>203125790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Солар Логистик АД</v>
      </c>
      <c r="B547" s="598" t="str">
        <f t="shared" si="37"/>
        <v>203125790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Солар Логистик АД</v>
      </c>
      <c r="B548" s="598" t="str">
        <f t="shared" si="37"/>
        <v>203125790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Солар Логистик АД</v>
      </c>
      <c r="B549" s="598" t="str">
        <f t="shared" si="37"/>
        <v>203125790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Солар Логистик АД</v>
      </c>
      <c r="B550" s="598" t="str">
        <f t="shared" si="37"/>
        <v>203125790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Солар Логистик АД</v>
      </c>
      <c r="B551" s="598" t="str">
        <f t="shared" si="37"/>
        <v>203125790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30</v>
      </c>
    </row>
    <row r="552" spans="1:8">
      <c r="A552" s="598" t="str">
        <f t="shared" si="36"/>
        <v>Солар Логистик АД</v>
      </c>
      <c r="B552" s="598" t="str">
        <f t="shared" si="37"/>
        <v>203125790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38</v>
      </c>
    </row>
    <row r="553" spans="1:8">
      <c r="A553" s="598" t="str">
        <f t="shared" si="36"/>
        <v>Солар Логистик АД</v>
      </c>
      <c r="B553" s="598" t="str">
        <f t="shared" si="37"/>
        <v>203125790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1349</v>
      </c>
    </row>
    <row r="554" spans="1:8">
      <c r="A554" s="598" t="str">
        <f t="shared" si="36"/>
        <v>Солар Логистик АД</v>
      </c>
      <c r="B554" s="598" t="str">
        <f t="shared" si="37"/>
        <v>203125790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3434</v>
      </c>
    </row>
    <row r="555" spans="1:8">
      <c r="A555" s="598" t="str">
        <f t="shared" si="36"/>
        <v>Солар Логистик АД</v>
      </c>
      <c r="B555" s="598" t="str">
        <f t="shared" si="37"/>
        <v>203125790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Солар Логистик АД</v>
      </c>
      <c r="B556" s="598" t="str">
        <f t="shared" si="37"/>
        <v>203125790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Солар Логистик АД</v>
      </c>
      <c r="B557" s="598" t="str">
        <f t="shared" si="37"/>
        <v>203125790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Солар Логистик АД</v>
      </c>
      <c r="B558" s="598" t="str">
        <f t="shared" si="37"/>
        <v>203125790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5</v>
      </c>
    </row>
    <row r="559" spans="1:8">
      <c r="A559" s="598" t="str">
        <f t="shared" si="36"/>
        <v>Солар Логистик АД</v>
      </c>
      <c r="B559" s="598" t="str">
        <f t="shared" si="37"/>
        <v>203125790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4856</v>
      </c>
    </row>
    <row r="560" spans="1:8">
      <c r="A560" s="598" t="str">
        <f t="shared" si="36"/>
        <v>Солар Логистик АД</v>
      </c>
      <c r="B560" s="598" t="str">
        <f t="shared" si="37"/>
        <v>203125790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12814</v>
      </c>
    </row>
    <row r="561" spans="1:8">
      <c r="A561" s="598" t="str">
        <f t="shared" si="36"/>
        <v>Солар Логистик АД</v>
      </c>
      <c r="B561" s="598" t="str">
        <f t="shared" si="37"/>
        <v>203125790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Солар Логистик АД</v>
      </c>
      <c r="B562" s="598" t="str">
        <f t="shared" si="37"/>
        <v>203125790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Солар Логистик АД</v>
      </c>
      <c r="B563" s="598" t="str">
        <f t="shared" si="37"/>
        <v>203125790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Солар Логистик АД</v>
      </c>
      <c r="B564" s="598" t="str">
        <f t="shared" si="37"/>
        <v>203125790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Солар Логистик АД</v>
      </c>
      <c r="B565" s="598" t="str">
        <f t="shared" si="37"/>
        <v>203125790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10</v>
      </c>
    </row>
    <row r="566" spans="1:8">
      <c r="A566" s="598" t="str">
        <f t="shared" si="36"/>
        <v>Солар Логистик АД</v>
      </c>
      <c r="B566" s="598" t="str">
        <f t="shared" si="37"/>
        <v>203125790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10</v>
      </c>
    </row>
    <row r="567" spans="1:8">
      <c r="A567" s="598" t="str">
        <f t="shared" si="36"/>
        <v>Солар Логистик АД</v>
      </c>
      <c r="B567" s="598" t="str">
        <f t="shared" si="37"/>
        <v>203125790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Солар Логистик АД</v>
      </c>
      <c r="B568" s="598" t="str">
        <f t="shared" si="37"/>
        <v>203125790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Солар Логистик АД</v>
      </c>
      <c r="B569" s="598" t="str">
        <f t="shared" si="37"/>
        <v>203125790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Солар Логистик АД</v>
      </c>
      <c r="B570" s="598" t="str">
        <f t="shared" si="37"/>
        <v>203125790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Солар Логистик АД</v>
      </c>
      <c r="B571" s="598" t="str">
        <f t="shared" si="37"/>
        <v>203125790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Солар Логистик АД</v>
      </c>
      <c r="B572" s="598" t="str">
        <f t="shared" si="37"/>
        <v>203125790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Солар Логистик АД</v>
      </c>
      <c r="B573" s="598" t="str">
        <f t="shared" si="37"/>
        <v>203125790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Солар Логистик АД</v>
      </c>
      <c r="B574" s="598" t="str">
        <f t="shared" si="37"/>
        <v>203125790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Солар Логистик АД</v>
      </c>
      <c r="B575" s="598" t="str">
        <f t="shared" si="37"/>
        <v>203125790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Солар Логистик АД</v>
      </c>
      <c r="B576" s="598" t="str">
        <f t="shared" si="37"/>
        <v>203125790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Солар Логистик АД</v>
      </c>
      <c r="B577" s="598" t="str">
        <f t="shared" si="37"/>
        <v>203125790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Солар Логистик АД</v>
      </c>
      <c r="B578" s="598" t="str">
        <f t="shared" si="37"/>
        <v>203125790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Солар Логистик АД</v>
      </c>
      <c r="B579" s="598" t="str">
        <f t="shared" si="37"/>
        <v>203125790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Солар Логистик АД</v>
      </c>
      <c r="B580" s="598" t="str">
        <f t="shared" si="37"/>
        <v>203125790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17680</v>
      </c>
    </row>
    <row r="581" spans="1:8">
      <c r="A581" s="598" t="str">
        <f t="shared" si="36"/>
        <v>Солар Логистик АД</v>
      </c>
      <c r="B581" s="598" t="str">
        <f t="shared" si="37"/>
        <v>203125790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Солар Логистик АД</v>
      </c>
      <c r="B582" s="598" t="str">
        <f t="shared" si="37"/>
        <v>203125790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Солар Логистик АД</v>
      </c>
      <c r="B583" s="598" t="str">
        <f t="shared" si="37"/>
        <v>203125790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Солар Логистик АД</v>
      </c>
      <c r="B584" s="598" t="str">
        <f t="shared" si="37"/>
        <v>203125790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Солар Логистик АД</v>
      </c>
      <c r="B585" s="598" t="str">
        <f t="shared" si="37"/>
        <v>203125790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Солар Логистик АД</v>
      </c>
      <c r="B586" s="598" t="str">
        <f t="shared" si="37"/>
        <v>203125790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Солар Логистик АД</v>
      </c>
      <c r="B587" s="598" t="str">
        <f t="shared" si="37"/>
        <v>203125790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Солар Логистик АД</v>
      </c>
      <c r="B588" s="598" t="str">
        <f t="shared" si="37"/>
        <v>203125790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Солар Логистик АД</v>
      </c>
      <c r="B589" s="598" t="str">
        <f t="shared" ref="B589:B652" si="40">pdeBulstat</f>
        <v>203125790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Солар Логистик АД</v>
      </c>
      <c r="B590" s="598" t="str">
        <f t="shared" si="40"/>
        <v>203125790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Солар Логистик АД</v>
      </c>
      <c r="B591" s="598" t="str">
        <f t="shared" si="40"/>
        <v>203125790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Солар Логистик АД</v>
      </c>
      <c r="B592" s="598" t="str">
        <f t="shared" si="40"/>
        <v>203125790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Солар Логистик АД</v>
      </c>
      <c r="B593" s="598" t="str">
        <f t="shared" si="40"/>
        <v>203125790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Солар Логистик АД</v>
      </c>
      <c r="B594" s="598" t="str">
        <f t="shared" si="40"/>
        <v>203125790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Солар Логистик АД</v>
      </c>
      <c r="B595" s="598" t="str">
        <f t="shared" si="40"/>
        <v>203125790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Солар Логистик АД</v>
      </c>
      <c r="B596" s="598" t="str">
        <f t="shared" si="40"/>
        <v>203125790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Солар Логистик АД</v>
      </c>
      <c r="B597" s="598" t="str">
        <f t="shared" si="40"/>
        <v>203125790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Солар Логистик АД</v>
      </c>
      <c r="B598" s="598" t="str">
        <f t="shared" si="40"/>
        <v>203125790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Солар Логистик АД</v>
      </c>
      <c r="B599" s="598" t="str">
        <f t="shared" si="40"/>
        <v>203125790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Солар Логистик АД</v>
      </c>
      <c r="B600" s="598" t="str">
        <f t="shared" si="40"/>
        <v>203125790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Солар Логистик АД</v>
      </c>
      <c r="B601" s="598" t="str">
        <f t="shared" si="40"/>
        <v>203125790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Солар Логистик АД</v>
      </c>
      <c r="B602" s="598" t="str">
        <f t="shared" si="40"/>
        <v>203125790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Солар Логистик АД</v>
      </c>
      <c r="B603" s="598" t="str">
        <f t="shared" si="40"/>
        <v>203125790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Солар Логистик АД</v>
      </c>
      <c r="B604" s="598" t="str">
        <f t="shared" si="40"/>
        <v>203125790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Солар Логистик АД</v>
      </c>
      <c r="B605" s="598" t="str">
        <f t="shared" si="40"/>
        <v>203125790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Солар Логистик АД</v>
      </c>
      <c r="B606" s="598" t="str">
        <f t="shared" si="40"/>
        <v>203125790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Солар Логистик АД</v>
      </c>
      <c r="B607" s="598" t="str">
        <f t="shared" si="40"/>
        <v>203125790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Солар Логистик АД</v>
      </c>
      <c r="B608" s="598" t="str">
        <f t="shared" si="40"/>
        <v>203125790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Солар Логистик АД</v>
      </c>
      <c r="B609" s="598" t="str">
        <f t="shared" si="40"/>
        <v>203125790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Солар Логистик АД</v>
      </c>
      <c r="B610" s="598" t="str">
        <f t="shared" si="40"/>
        <v>203125790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Солар Логистик АД</v>
      </c>
      <c r="B611" s="598" t="str">
        <f t="shared" si="40"/>
        <v>203125790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Солар Логистик АД</v>
      </c>
      <c r="B612" s="598" t="str">
        <f t="shared" si="40"/>
        <v>203125790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Солар Логистик АД</v>
      </c>
      <c r="B613" s="598" t="str">
        <f t="shared" si="40"/>
        <v>203125790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Солар Логистик АД</v>
      </c>
      <c r="B614" s="598" t="str">
        <f t="shared" si="40"/>
        <v>203125790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Солар Логистик АД</v>
      </c>
      <c r="B615" s="598" t="str">
        <f t="shared" si="40"/>
        <v>203125790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Солар Логистик АД</v>
      </c>
      <c r="B616" s="598" t="str">
        <f t="shared" si="40"/>
        <v>203125790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Солар Логистик АД</v>
      </c>
      <c r="B617" s="598" t="str">
        <f t="shared" si="40"/>
        <v>203125790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Солар Логистик АД</v>
      </c>
      <c r="B618" s="598" t="str">
        <f t="shared" si="40"/>
        <v>203125790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Солар Логистик АД</v>
      </c>
      <c r="B619" s="598" t="str">
        <f t="shared" si="40"/>
        <v>203125790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Солар Логистик АД</v>
      </c>
      <c r="B620" s="598" t="str">
        <f t="shared" si="40"/>
        <v>203125790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Солар Логистик АД</v>
      </c>
      <c r="B621" s="598" t="str">
        <f t="shared" si="40"/>
        <v>203125790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Солар Логистик АД</v>
      </c>
      <c r="B622" s="598" t="str">
        <f t="shared" si="40"/>
        <v>203125790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Солар Логистик АД</v>
      </c>
      <c r="B623" s="598" t="str">
        <f t="shared" si="40"/>
        <v>203125790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Солар Логистик АД</v>
      </c>
      <c r="B624" s="598" t="str">
        <f t="shared" si="40"/>
        <v>203125790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Солар Логистик АД</v>
      </c>
      <c r="B625" s="598" t="str">
        <f t="shared" si="40"/>
        <v>203125790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Солар Логистик АД</v>
      </c>
      <c r="B626" s="598" t="str">
        <f t="shared" si="40"/>
        <v>203125790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Солар Логистик АД</v>
      </c>
      <c r="B627" s="598" t="str">
        <f t="shared" si="40"/>
        <v>203125790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Солар Логистик АД</v>
      </c>
      <c r="B628" s="598" t="str">
        <f t="shared" si="40"/>
        <v>203125790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Солар Логистик АД</v>
      </c>
      <c r="B629" s="598" t="str">
        <f t="shared" si="40"/>
        <v>203125790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Солар Логистик АД</v>
      </c>
      <c r="B630" s="598" t="str">
        <f t="shared" si="40"/>
        <v>203125790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Солар Логистик АД</v>
      </c>
      <c r="B631" s="598" t="str">
        <f t="shared" si="40"/>
        <v>203125790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Солар Логистик АД</v>
      </c>
      <c r="B632" s="598" t="str">
        <f t="shared" si="40"/>
        <v>203125790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Солар Логистик АД</v>
      </c>
      <c r="B633" s="598" t="str">
        <f t="shared" si="40"/>
        <v>203125790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Солар Логистик АД</v>
      </c>
      <c r="B634" s="598" t="str">
        <f t="shared" si="40"/>
        <v>203125790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Солар Логистик АД</v>
      </c>
      <c r="B635" s="598" t="str">
        <f t="shared" si="40"/>
        <v>203125790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Солар Логистик АД</v>
      </c>
      <c r="B636" s="598" t="str">
        <f t="shared" si="40"/>
        <v>203125790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Солар Логистик АД</v>
      </c>
      <c r="B637" s="598" t="str">
        <f t="shared" si="40"/>
        <v>203125790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Солар Логистик АД</v>
      </c>
      <c r="B638" s="598" t="str">
        <f t="shared" si="40"/>
        <v>203125790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Солар Логистик АД</v>
      </c>
      <c r="B639" s="598" t="str">
        <f t="shared" si="40"/>
        <v>203125790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Солар Логистик АД</v>
      </c>
      <c r="B640" s="598" t="str">
        <f t="shared" si="40"/>
        <v>203125790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Солар Логистик АД</v>
      </c>
      <c r="B641" s="598" t="str">
        <f t="shared" si="40"/>
        <v>203125790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30</v>
      </c>
    </row>
    <row r="642" spans="1:8">
      <c r="A642" s="598" t="str">
        <f t="shared" si="39"/>
        <v>Солар Логистик АД</v>
      </c>
      <c r="B642" s="598" t="str">
        <f t="shared" si="40"/>
        <v>203125790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38</v>
      </c>
    </row>
    <row r="643" spans="1:8">
      <c r="A643" s="598" t="str">
        <f t="shared" si="39"/>
        <v>Солар Логистик АД</v>
      </c>
      <c r="B643" s="598" t="str">
        <f t="shared" si="40"/>
        <v>203125790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1349</v>
      </c>
    </row>
    <row r="644" spans="1:8">
      <c r="A644" s="598" t="str">
        <f t="shared" si="39"/>
        <v>Солар Логистик АД</v>
      </c>
      <c r="B644" s="598" t="str">
        <f t="shared" si="40"/>
        <v>203125790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3434</v>
      </c>
    </row>
    <row r="645" spans="1:8">
      <c r="A645" s="598" t="str">
        <f t="shared" si="39"/>
        <v>Солар Логистик АД</v>
      </c>
      <c r="B645" s="598" t="str">
        <f t="shared" si="40"/>
        <v>203125790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Солар Логистик АД</v>
      </c>
      <c r="B646" s="598" t="str">
        <f t="shared" si="40"/>
        <v>203125790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Солар Логистик АД</v>
      </c>
      <c r="B647" s="598" t="str">
        <f t="shared" si="40"/>
        <v>203125790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Солар Логистик АД</v>
      </c>
      <c r="B648" s="598" t="str">
        <f t="shared" si="40"/>
        <v>203125790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5</v>
      </c>
    </row>
    <row r="649" spans="1:8">
      <c r="A649" s="598" t="str">
        <f t="shared" si="39"/>
        <v>Солар Логистик АД</v>
      </c>
      <c r="B649" s="598" t="str">
        <f t="shared" si="40"/>
        <v>203125790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4856</v>
      </c>
    </row>
    <row r="650" spans="1:8">
      <c r="A650" s="598" t="str">
        <f t="shared" si="39"/>
        <v>Солар Логистик АД</v>
      </c>
      <c r="B650" s="598" t="str">
        <f t="shared" si="40"/>
        <v>203125790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12814</v>
      </c>
    </row>
    <row r="651" spans="1:8">
      <c r="A651" s="598" t="str">
        <f t="shared" si="39"/>
        <v>Солар Логистик АД</v>
      </c>
      <c r="B651" s="598" t="str">
        <f t="shared" si="40"/>
        <v>203125790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Солар Логистик АД</v>
      </c>
      <c r="B652" s="598" t="str">
        <f t="shared" si="40"/>
        <v>203125790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Солар Логистик АД</v>
      </c>
      <c r="B653" s="598" t="str">
        <f t="shared" ref="B653:B716" si="43">pdeBulstat</f>
        <v>203125790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Солар Логистик АД</v>
      </c>
      <c r="B654" s="598" t="str">
        <f t="shared" si="43"/>
        <v>203125790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Солар Логистик АД</v>
      </c>
      <c r="B655" s="598" t="str">
        <f t="shared" si="43"/>
        <v>203125790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10</v>
      </c>
    </row>
    <row r="656" spans="1:8">
      <c r="A656" s="598" t="str">
        <f t="shared" si="42"/>
        <v>Солар Логистик АД</v>
      </c>
      <c r="B656" s="598" t="str">
        <f t="shared" si="43"/>
        <v>203125790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10</v>
      </c>
    </row>
    <row r="657" spans="1:8">
      <c r="A657" s="598" t="str">
        <f t="shared" si="42"/>
        <v>Солар Логистик АД</v>
      </c>
      <c r="B657" s="598" t="str">
        <f t="shared" si="43"/>
        <v>203125790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Солар Логистик АД</v>
      </c>
      <c r="B658" s="598" t="str">
        <f t="shared" si="43"/>
        <v>203125790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Солар Логистик АД</v>
      </c>
      <c r="B659" s="598" t="str">
        <f t="shared" si="43"/>
        <v>203125790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Солар Логистик АД</v>
      </c>
      <c r="B660" s="598" t="str">
        <f t="shared" si="43"/>
        <v>203125790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Солар Логистик АД</v>
      </c>
      <c r="B661" s="598" t="str">
        <f t="shared" si="43"/>
        <v>203125790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Солар Логистик АД</v>
      </c>
      <c r="B662" s="598" t="str">
        <f t="shared" si="43"/>
        <v>203125790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Солар Логистик АД</v>
      </c>
      <c r="B663" s="598" t="str">
        <f t="shared" si="43"/>
        <v>203125790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Солар Логистик АД</v>
      </c>
      <c r="B664" s="598" t="str">
        <f t="shared" si="43"/>
        <v>203125790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Солар Логистик АД</v>
      </c>
      <c r="B665" s="598" t="str">
        <f t="shared" si="43"/>
        <v>203125790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Солар Логистик АД</v>
      </c>
      <c r="B666" s="598" t="str">
        <f t="shared" si="43"/>
        <v>203125790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Солар Логистик АД</v>
      </c>
      <c r="B667" s="598" t="str">
        <f t="shared" si="43"/>
        <v>203125790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Солар Логистик АД</v>
      </c>
      <c r="B668" s="598" t="str">
        <f t="shared" si="43"/>
        <v>203125790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Солар Логистик АД</v>
      </c>
      <c r="B669" s="598" t="str">
        <f t="shared" si="43"/>
        <v>203125790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Солар Логистик АД</v>
      </c>
      <c r="B670" s="598" t="str">
        <f t="shared" si="43"/>
        <v>203125790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17680</v>
      </c>
    </row>
    <row r="671" spans="1:8">
      <c r="A671" s="598" t="str">
        <f t="shared" si="42"/>
        <v>Солар Логистик АД</v>
      </c>
      <c r="B671" s="598" t="str">
        <f t="shared" si="43"/>
        <v>203125790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Солар Логистик АД</v>
      </c>
      <c r="B672" s="598" t="str">
        <f t="shared" si="43"/>
        <v>203125790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21</v>
      </c>
    </row>
    <row r="673" spans="1:8">
      <c r="A673" s="598" t="str">
        <f t="shared" si="42"/>
        <v>Солар Логистик АД</v>
      </c>
      <c r="B673" s="598" t="str">
        <f t="shared" si="43"/>
        <v>203125790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557</v>
      </c>
    </row>
    <row r="674" spans="1:8">
      <c r="A674" s="598" t="str">
        <f t="shared" si="42"/>
        <v>Солар Логистик АД</v>
      </c>
      <c r="B674" s="598" t="str">
        <f t="shared" si="43"/>
        <v>203125790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1640</v>
      </c>
    </row>
    <row r="675" spans="1:8">
      <c r="A675" s="598" t="str">
        <f t="shared" si="42"/>
        <v>Солар Логистик АД</v>
      </c>
      <c r="B675" s="598" t="str">
        <f t="shared" si="43"/>
        <v>203125790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Солар Логистик АД</v>
      </c>
      <c r="B676" s="598" t="str">
        <f t="shared" si="43"/>
        <v>203125790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Солар Логистик АД</v>
      </c>
      <c r="B677" s="598" t="str">
        <f t="shared" si="43"/>
        <v>203125790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Солар Логистик АД</v>
      </c>
      <c r="B678" s="598" t="str">
        <f t="shared" si="43"/>
        <v>203125790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1</v>
      </c>
    </row>
    <row r="679" spans="1:8">
      <c r="A679" s="598" t="str">
        <f t="shared" si="42"/>
        <v>Солар Логистик АД</v>
      </c>
      <c r="B679" s="598" t="str">
        <f t="shared" si="43"/>
        <v>203125790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2219</v>
      </c>
    </row>
    <row r="680" spans="1:8">
      <c r="A680" s="598" t="str">
        <f t="shared" si="42"/>
        <v>Солар Логистик АД</v>
      </c>
      <c r="B680" s="598" t="str">
        <f t="shared" si="43"/>
        <v>203125790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Солар Логистик АД</v>
      </c>
      <c r="B681" s="598" t="str">
        <f t="shared" si="43"/>
        <v>203125790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Солар Логистик АД</v>
      </c>
      <c r="B682" s="598" t="str">
        <f t="shared" si="43"/>
        <v>203125790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Солар Логистик АД</v>
      </c>
      <c r="B683" s="598" t="str">
        <f t="shared" si="43"/>
        <v>203125790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Солар Логистик АД</v>
      </c>
      <c r="B684" s="598" t="str">
        <f t="shared" si="43"/>
        <v>203125790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Солар Логистик АД</v>
      </c>
      <c r="B685" s="598" t="str">
        <f t="shared" si="43"/>
        <v>203125790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9</v>
      </c>
    </row>
    <row r="686" spans="1:8">
      <c r="A686" s="598" t="str">
        <f t="shared" si="42"/>
        <v>Солар Логистик АД</v>
      </c>
      <c r="B686" s="598" t="str">
        <f t="shared" si="43"/>
        <v>203125790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9</v>
      </c>
    </row>
    <row r="687" spans="1:8">
      <c r="A687" s="598" t="str">
        <f t="shared" si="42"/>
        <v>Солар Логистик АД</v>
      </c>
      <c r="B687" s="598" t="str">
        <f t="shared" si="43"/>
        <v>203125790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Солар Логистик АД</v>
      </c>
      <c r="B688" s="598" t="str">
        <f t="shared" si="43"/>
        <v>203125790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Солар Логистик АД</v>
      </c>
      <c r="B689" s="598" t="str">
        <f t="shared" si="43"/>
        <v>203125790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Солар Логистик АД</v>
      </c>
      <c r="B690" s="598" t="str">
        <f t="shared" si="43"/>
        <v>203125790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Солар Логистик АД</v>
      </c>
      <c r="B691" s="598" t="str">
        <f t="shared" si="43"/>
        <v>203125790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Солар Логистик АД</v>
      </c>
      <c r="B692" s="598" t="str">
        <f t="shared" si="43"/>
        <v>203125790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Солар Логистик АД</v>
      </c>
      <c r="B693" s="598" t="str">
        <f t="shared" si="43"/>
        <v>203125790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Солар Логистик АД</v>
      </c>
      <c r="B694" s="598" t="str">
        <f t="shared" si="43"/>
        <v>203125790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Солар Логистик АД</v>
      </c>
      <c r="B695" s="598" t="str">
        <f t="shared" si="43"/>
        <v>203125790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Солар Логистик АД</v>
      </c>
      <c r="B696" s="598" t="str">
        <f t="shared" si="43"/>
        <v>203125790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Солар Логистик АД</v>
      </c>
      <c r="B697" s="598" t="str">
        <f t="shared" si="43"/>
        <v>203125790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Солар Логистик АД</v>
      </c>
      <c r="B698" s="598" t="str">
        <f t="shared" si="43"/>
        <v>203125790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Солар Логистик АД</v>
      </c>
      <c r="B699" s="598" t="str">
        <f t="shared" si="43"/>
        <v>203125790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Солар Логистик АД</v>
      </c>
      <c r="B700" s="598" t="str">
        <f t="shared" si="43"/>
        <v>203125790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2228</v>
      </c>
    </row>
    <row r="701" spans="1:8">
      <c r="A701" s="598" t="str">
        <f t="shared" si="42"/>
        <v>Солар Логистик АД</v>
      </c>
      <c r="B701" s="598" t="str">
        <f t="shared" si="43"/>
        <v>203125790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Солар Логистик АД</v>
      </c>
      <c r="B702" s="598" t="str">
        <f t="shared" si="43"/>
        <v>203125790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Солар Логистик АД</v>
      </c>
      <c r="B703" s="598" t="str">
        <f t="shared" si="43"/>
        <v>203125790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9</v>
      </c>
    </row>
    <row r="704" spans="1:8">
      <c r="A704" s="598" t="str">
        <f t="shared" si="42"/>
        <v>Солар Логистик АД</v>
      </c>
      <c r="B704" s="598" t="str">
        <f t="shared" si="43"/>
        <v>203125790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44</v>
      </c>
    </row>
    <row r="705" spans="1:8">
      <c r="A705" s="598" t="str">
        <f t="shared" si="42"/>
        <v>Солар Логистик АД</v>
      </c>
      <c r="B705" s="598" t="str">
        <f t="shared" si="43"/>
        <v>203125790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Солар Логистик АД</v>
      </c>
      <c r="B706" s="598" t="str">
        <f t="shared" si="43"/>
        <v>203125790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Солар Логистик АД</v>
      </c>
      <c r="B707" s="598" t="str">
        <f t="shared" si="43"/>
        <v>203125790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Солар Логистик АД</v>
      </c>
      <c r="B708" s="598" t="str">
        <f t="shared" si="43"/>
        <v>203125790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Солар Логистик АД</v>
      </c>
      <c r="B709" s="598" t="str">
        <f t="shared" si="43"/>
        <v>203125790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53</v>
      </c>
    </row>
    <row r="710" spans="1:8">
      <c r="A710" s="598" t="str">
        <f t="shared" si="42"/>
        <v>Солар Логистик АД</v>
      </c>
      <c r="B710" s="598" t="str">
        <f t="shared" si="43"/>
        <v>203125790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Солар Логистик АД</v>
      </c>
      <c r="B711" s="598" t="str">
        <f t="shared" si="43"/>
        <v>203125790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Солар Логистик АД</v>
      </c>
      <c r="B712" s="598" t="str">
        <f t="shared" si="43"/>
        <v>203125790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Солар Логистик АД</v>
      </c>
      <c r="B713" s="598" t="str">
        <f t="shared" si="43"/>
        <v>203125790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Солар Логистик АД</v>
      </c>
      <c r="B714" s="598" t="str">
        <f t="shared" si="43"/>
        <v>203125790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Солар Логистик АД</v>
      </c>
      <c r="B715" s="598" t="str">
        <f t="shared" si="43"/>
        <v>203125790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Солар Логистик АД</v>
      </c>
      <c r="B716" s="598" t="str">
        <f t="shared" si="43"/>
        <v>203125790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Солар Логистик АД</v>
      </c>
      <c r="B717" s="598" t="str">
        <f t="shared" ref="B717:B780" si="46">pdeBulstat</f>
        <v>203125790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Солар Логистик АД</v>
      </c>
      <c r="B718" s="598" t="str">
        <f t="shared" si="46"/>
        <v>203125790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Солар Логистик АД</v>
      </c>
      <c r="B719" s="598" t="str">
        <f t="shared" si="46"/>
        <v>203125790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Солар Логистик АД</v>
      </c>
      <c r="B720" s="598" t="str">
        <f t="shared" si="46"/>
        <v>203125790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Солар Логистик АД</v>
      </c>
      <c r="B721" s="598" t="str">
        <f t="shared" si="46"/>
        <v>203125790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Солар Логистик АД</v>
      </c>
      <c r="B722" s="598" t="str">
        <f t="shared" si="46"/>
        <v>203125790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Солар Логистик АД</v>
      </c>
      <c r="B723" s="598" t="str">
        <f t="shared" si="46"/>
        <v>203125790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Солар Логистик АД</v>
      </c>
      <c r="B724" s="598" t="str">
        <f t="shared" si="46"/>
        <v>203125790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Солар Логистик АД</v>
      </c>
      <c r="B725" s="598" t="str">
        <f t="shared" si="46"/>
        <v>203125790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Солар Логистик АД</v>
      </c>
      <c r="B726" s="598" t="str">
        <f t="shared" si="46"/>
        <v>203125790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Солар Логистик АД</v>
      </c>
      <c r="B727" s="598" t="str">
        <f t="shared" si="46"/>
        <v>203125790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Солар Логистик АД</v>
      </c>
      <c r="B728" s="598" t="str">
        <f t="shared" si="46"/>
        <v>203125790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Солар Логистик АД</v>
      </c>
      <c r="B729" s="598" t="str">
        <f t="shared" si="46"/>
        <v>203125790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Солар Логистик АД</v>
      </c>
      <c r="B730" s="598" t="str">
        <f t="shared" si="46"/>
        <v>203125790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53</v>
      </c>
    </row>
    <row r="731" spans="1:8">
      <c r="A731" s="598" t="str">
        <f t="shared" si="45"/>
        <v>Солар Логистик АД</v>
      </c>
      <c r="B731" s="598" t="str">
        <f t="shared" si="46"/>
        <v>203125790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Солар Логистик АД</v>
      </c>
      <c r="B732" s="598" t="str">
        <f t="shared" si="46"/>
        <v>203125790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Солар Логистик АД</v>
      </c>
      <c r="B733" s="598" t="str">
        <f t="shared" si="46"/>
        <v>203125790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Солар Логистик АД</v>
      </c>
      <c r="B734" s="598" t="str">
        <f t="shared" si="46"/>
        <v>203125790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Солар Логистик АД</v>
      </c>
      <c r="B735" s="598" t="str">
        <f t="shared" si="46"/>
        <v>203125790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Солар Логистик АД</v>
      </c>
      <c r="B736" s="598" t="str">
        <f t="shared" si="46"/>
        <v>203125790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Солар Логистик АД</v>
      </c>
      <c r="B737" s="598" t="str">
        <f t="shared" si="46"/>
        <v>203125790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Солар Логистик АД</v>
      </c>
      <c r="B738" s="598" t="str">
        <f t="shared" si="46"/>
        <v>203125790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Солар Логистик АД</v>
      </c>
      <c r="B739" s="598" t="str">
        <f t="shared" si="46"/>
        <v>203125790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Солар Логистик АД</v>
      </c>
      <c r="B740" s="598" t="str">
        <f t="shared" si="46"/>
        <v>203125790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Солар Логистик АД</v>
      </c>
      <c r="B741" s="598" t="str">
        <f t="shared" si="46"/>
        <v>203125790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Солар Логистик АД</v>
      </c>
      <c r="B742" s="598" t="str">
        <f t="shared" si="46"/>
        <v>203125790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Солар Логистик АД</v>
      </c>
      <c r="B743" s="598" t="str">
        <f t="shared" si="46"/>
        <v>203125790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Солар Логистик АД</v>
      </c>
      <c r="B744" s="598" t="str">
        <f t="shared" si="46"/>
        <v>203125790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Солар Логистик АД</v>
      </c>
      <c r="B745" s="598" t="str">
        <f t="shared" si="46"/>
        <v>203125790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Солар Логистик АД</v>
      </c>
      <c r="B746" s="598" t="str">
        <f t="shared" si="46"/>
        <v>203125790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Солар Логистик АД</v>
      </c>
      <c r="B747" s="598" t="str">
        <f t="shared" si="46"/>
        <v>203125790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Солар Логистик АД</v>
      </c>
      <c r="B748" s="598" t="str">
        <f t="shared" si="46"/>
        <v>203125790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Солар Логистик АД</v>
      </c>
      <c r="B749" s="598" t="str">
        <f t="shared" si="46"/>
        <v>203125790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Солар Логистик АД</v>
      </c>
      <c r="B750" s="598" t="str">
        <f t="shared" si="46"/>
        <v>203125790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Солар Логистик АД</v>
      </c>
      <c r="B751" s="598" t="str">
        <f t="shared" si="46"/>
        <v>203125790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Солар Логистик АД</v>
      </c>
      <c r="B752" s="598" t="str">
        <f t="shared" si="46"/>
        <v>203125790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Солар Логистик АД</v>
      </c>
      <c r="B753" s="598" t="str">
        <f t="shared" si="46"/>
        <v>203125790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Солар Логистик АД</v>
      </c>
      <c r="B754" s="598" t="str">
        <f t="shared" si="46"/>
        <v>203125790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Солар Логистик АД</v>
      </c>
      <c r="B755" s="598" t="str">
        <f t="shared" si="46"/>
        <v>203125790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Солар Логистик АД</v>
      </c>
      <c r="B756" s="598" t="str">
        <f t="shared" si="46"/>
        <v>203125790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Солар Логистик АД</v>
      </c>
      <c r="B757" s="598" t="str">
        <f t="shared" si="46"/>
        <v>203125790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Солар Логистик АД</v>
      </c>
      <c r="B758" s="598" t="str">
        <f t="shared" si="46"/>
        <v>203125790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Солар Логистик АД</v>
      </c>
      <c r="B759" s="598" t="str">
        <f t="shared" si="46"/>
        <v>203125790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Солар Логистик АД</v>
      </c>
      <c r="B760" s="598" t="str">
        <f t="shared" si="46"/>
        <v>203125790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Солар Логистик АД</v>
      </c>
      <c r="B761" s="598" t="str">
        <f t="shared" si="46"/>
        <v>203125790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Солар Логистик АД</v>
      </c>
      <c r="B762" s="598" t="str">
        <f t="shared" si="46"/>
        <v>203125790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21</v>
      </c>
    </row>
    <row r="763" spans="1:8">
      <c r="A763" s="598" t="str">
        <f t="shared" si="45"/>
        <v>Солар Логистик АД</v>
      </c>
      <c r="B763" s="598" t="str">
        <f t="shared" si="46"/>
        <v>203125790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566</v>
      </c>
    </row>
    <row r="764" spans="1:8">
      <c r="A764" s="598" t="str">
        <f t="shared" si="45"/>
        <v>Солар Логистик АД</v>
      </c>
      <c r="B764" s="598" t="str">
        <f t="shared" si="46"/>
        <v>203125790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1684</v>
      </c>
    </row>
    <row r="765" spans="1:8">
      <c r="A765" s="598" t="str">
        <f t="shared" si="45"/>
        <v>Солар Логистик АД</v>
      </c>
      <c r="B765" s="598" t="str">
        <f t="shared" si="46"/>
        <v>203125790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Солар Логистик АД</v>
      </c>
      <c r="B766" s="598" t="str">
        <f t="shared" si="46"/>
        <v>203125790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Солар Логистик АД</v>
      </c>
      <c r="B767" s="598" t="str">
        <f t="shared" si="46"/>
        <v>203125790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Солар Логистик АД</v>
      </c>
      <c r="B768" s="598" t="str">
        <f t="shared" si="46"/>
        <v>203125790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1</v>
      </c>
    </row>
    <row r="769" spans="1:8">
      <c r="A769" s="598" t="str">
        <f t="shared" si="45"/>
        <v>Солар Логистик АД</v>
      </c>
      <c r="B769" s="598" t="str">
        <f t="shared" si="46"/>
        <v>203125790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2272</v>
      </c>
    </row>
    <row r="770" spans="1:8">
      <c r="A770" s="598" t="str">
        <f t="shared" si="45"/>
        <v>Солар Логистик АД</v>
      </c>
      <c r="B770" s="598" t="str">
        <f t="shared" si="46"/>
        <v>203125790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Солар Логистик АД</v>
      </c>
      <c r="B771" s="598" t="str">
        <f t="shared" si="46"/>
        <v>203125790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Солар Логистик АД</v>
      </c>
      <c r="B772" s="598" t="str">
        <f t="shared" si="46"/>
        <v>203125790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Солар Логистик АД</v>
      </c>
      <c r="B773" s="598" t="str">
        <f t="shared" si="46"/>
        <v>203125790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Солар Логистик АД</v>
      </c>
      <c r="B774" s="598" t="str">
        <f t="shared" si="46"/>
        <v>203125790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Солар Логистик АД</v>
      </c>
      <c r="B775" s="598" t="str">
        <f t="shared" si="46"/>
        <v>203125790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9</v>
      </c>
    </row>
    <row r="776" spans="1:8">
      <c r="A776" s="598" t="str">
        <f t="shared" si="45"/>
        <v>Солар Логистик АД</v>
      </c>
      <c r="B776" s="598" t="str">
        <f t="shared" si="46"/>
        <v>203125790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9</v>
      </c>
    </row>
    <row r="777" spans="1:8">
      <c r="A777" s="598" t="str">
        <f t="shared" si="45"/>
        <v>Солар Логистик АД</v>
      </c>
      <c r="B777" s="598" t="str">
        <f t="shared" si="46"/>
        <v>203125790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Солар Логистик АД</v>
      </c>
      <c r="B778" s="598" t="str">
        <f t="shared" si="46"/>
        <v>203125790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Солар Логистик АД</v>
      </c>
      <c r="B779" s="598" t="str">
        <f t="shared" si="46"/>
        <v>203125790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Солар Логистик АД</v>
      </c>
      <c r="B780" s="598" t="str">
        <f t="shared" si="46"/>
        <v>203125790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Солар Логистик АД</v>
      </c>
      <c r="B781" s="598" t="str">
        <f t="shared" ref="B781:B844" si="49">pdeBulstat</f>
        <v>203125790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Солар Логистик АД</v>
      </c>
      <c r="B782" s="598" t="str">
        <f t="shared" si="49"/>
        <v>203125790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Солар Логистик АД</v>
      </c>
      <c r="B783" s="598" t="str">
        <f t="shared" si="49"/>
        <v>203125790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Солар Логистик АД</v>
      </c>
      <c r="B784" s="598" t="str">
        <f t="shared" si="49"/>
        <v>203125790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Солар Логистик АД</v>
      </c>
      <c r="B785" s="598" t="str">
        <f t="shared" si="49"/>
        <v>203125790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Солар Логистик АД</v>
      </c>
      <c r="B786" s="598" t="str">
        <f t="shared" si="49"/>
        <v>203125790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Солар Логистик АД</v>
      </c>
      <c r="B787" s="598" t="str">
        <f t="shared" si="49"/>
        <v>203125790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Солар Логистик АД</v>
      </c>
      <c r="B788" s="598" t="str">
        <f t="shared" si="49"/>
        <v>203125790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Солар Логистик АД</v>
      </c>
      <c r="B789" s="598" t="str">
        <f t="shared" si="49"/>
        <v>203125790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Солар Логистик АД</v>
      </c>
      <c r="B790" s="598" t="str">
        <f t="shared" si="49"/>
        <v>203125790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2281</v>
      </c>
    </row>
    <row r="791" spans="1:8">
      <c r="A791" s="598" t="str">
        <f t="shared" si="48"/>
        <v>Солар Логистик АД</v>
      </c>
      <c r="B791" s="598" t="str">
        <f t="shared" si="49"/>
        <v>203125790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Солар Логистик АД</v>
      </c>
      <c r="B792" s="598" t="str">
        <f t="shared" si="49"/>
        <v>203125790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Солар Логистик АД</v>
      </c>
      <c r="B793" s="598" t="str">
        <f t="shared" si="49"/>
        <v>203125790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Солар Логистик АД</v>
      </c>
      <c r="B794" s="598" t="str">
        <f t="shared" si="49"/>
        <v>203125790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Солар Логистик АД</v>
      </c>
      <c r="B795" s="598" t="str">
        <f t="shared" si="49"/>
        <v>203125790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Солар Логистик АД</v>
      </c>
      <c r="B796" s="598" t="str">
        <f t="shared" si="49"/>
        <v>203125790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Солар Логистик АД</v>
      </c>
      <c r="B797" s="598" t="str">
        <f t="shared" si="49"/>
        <v>203125790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Солар Логистик АД</v>
      </c>
      <c r="B798" s="598" t="str">
        <f t="shared" si="49"/>
        <v>203125790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2</v>
      </c>
    </row>
    <row r="799" spans="1:8">
      <c r="A799" s="598" t="str">
        <f t="shared" si="48"/>
        <v>Солар Логистик АД</v>
      </c>
      <c r="B799" s="598" t="str">
        <f t="shared" si="49"/>
        <v>203125790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2</v>
      </c>
    </row>
    <row r="800" spans="1:8">
      <c r="A800" s="598" t="str">
        <f t="shared" si="48"/>
        <v>Солар Логистик АД</v>
      </c>
      <c r="B800" s="598" t="str">
        <f t="shared" si="49"/>
        <v>203125790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Солар Логистик АД</v>
      </c>
      <c r="B801" s="598" t="str">
        <f t="shared" si="49"/>
        <v>203125790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Солар Логистик АД</v>
      </c>
      <c r="B802" s="598" t="str">
        <f t="shared" si="49"/>
        <v>203125790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Солар Логистик АД</v>
      </c>
      <c r="B803" s="598" t="str">
        <f t="shared" si="49"/>
        <v>203125790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Солар Логистик АД</v>
      </c>
      <c r="B804" s="598" t="str">
        <f t="shared" si="49"/>
        <v>203125790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Солар Логистик АД</v>
      </c>
      <c r="B805" s="598" t="str">
        <f t="shared" si="49"/>
        <v>203125790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Солар Логистик АД</v>
      </c>
      <c r="B806" s="598" t="str">
        <f t="shared" si="49"/>
        <v>203125790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Солар Логистик АД</v>
      </c>
      <c r="B807" s="598" t="str">
        <f t="shared" si="49"/>
        <v>203125790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Солар Логистик АД</v>
      </c>
      <c r="B808" s="598" t="str">
        <f t="shared" si="49"/>
        <v>203125790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Солар Логистик АД</v>
      </c>
      <c r="B809" s="598" t="str">
        <f t="shared" si="49"/>
        <v>203125790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Солар Логистик АД</v>
      </c>
      <c r="B810" s="598" t="str">
        <f t="shared" si="49"/>
        <v>203125790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Солар Логистик АД</v>
      </c>
      <c r="B811" s="598" t="str">
        <f t="shared" si="49"/>
        <v>203125790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Солар Логистик АД</v>
      </c>
      <c r="B812" s="598" t="str">
        <f t="shared" si="49"/>
        <v>203125790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Солар Логистик АД</v>
      </c>
      <c r="B813" s="598" t="str">
        <f t="shared" si="49"/>
        <v>203125790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Солар Логистик АД</v>
      </c>
      <c r="B814" s="598" t="str">
        <f t="shared" si="49"/>
        <v>203125790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Солар Логистик АД</v>
      </c>
      <c r="B815" s="598" t="str">
        <f t="shared" si="49"/>
        <v>203125790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Солар Логистик АД</v>
      </c>
      <c r="B816" s="598" t="str">
        <f t="shared" si="49"/>
        <v>203125790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Солар Логистик АД</v>
      </c>
      <c r="B817" s="598" t="str">
        <f t="shared" si="49"/>
        <v>203125790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Солар Логистик АД</v>
      </c>
      <c r="B818" s="598" t="str">
        <f t="shared" si="49"/>
        <v>203125790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Солар Логистик АД</v>
      </c>
      <c r="B819" s="598" t="str">
        <f t="shared" si="49"/>
        <v>203125790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Солар Логистик АД</v>
      </c>
      <c r="B820" s="598" t="str">
        <f t="shared" si="49"/>
        <v>203125790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2</v>
      </c>
    </row>
    <row r="821" spans="1:8">
      <c r="A821" s="598" t="str">
        <f t="shared" si="48"/>
        <v>Солар Логистик АД</v>
      </c>
      <c r="B821" s="598" t="str">
        <f t="shared" si="49"/>
        <v>203125790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Солар Логистик АД</v>
      </c>
      <c r="B822" s="598" t="str">
        <f t="shared" si="49"/>
        <v>203125790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Солар Логистик АД</v>
      </c>
      <c r="B823" s="598" t="str">
        <f t="shared" si="49"/>
        <v>203125790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2</v>
      </c>
    </row>
    <row r="824" spans="1:8">
      <c r="A824" s="598" t="str">
        <f t="shared" si="48"/>
        <v>Солар Логистик АД</v>
      </c>
      <c r="B824" s="598" t="str">
        <f t="shared" si="49"/>
        <v>203125790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1</v>
      </c>
    </row>
    <row r="825" spans="1:8">
      <c r="A825" s="598" t="str">
        <f t="shared" si="48"/>
        <v>Солар Логистик АД</v>
      </c>
      <c r="B825" s="598" t="str">
        <f t="shared" si="49"/>
        <v>203125790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Солар Логистик АД</v>
      </c>
      <c r="B826" s="598" t="str">
        <f t="shared" si="49"/>
        <v>203125790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Солар Логистик АД</v>
      </c>
      <c r="B827" s="598" t="str">
        <f t="shared" si="49"/>
        <v>203125790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Солар Логистик АД</v>
      </c>
      <c r="B828" s="598" t="str">
        <f t="shared" si="49"/>
        <v>203125790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Солар Логистик АД</v>
      </c>
      <c r="B829" s="598" t="str">
        <f t="shared" si="49"/>
        <v>203125790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3</v>
      </c>
    </row>
    <row r="830" spans="1:8">
      <c r="A830" s="598" t="str">
        <f t="shared" si="48"/>
        <v>Солар Логистик АД</v>
      </c>
      <c r="B830" s="598" t="str">
        <f t="shared" si="49"/>
        <v>203125790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Солар Логистик АД</v>
      </c>
      <c r="B831" s="598" t="str">
        <f t="shared" si="49"/>
        <v>203125790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Солар Логистик АД</v>
      </c>
      <c r="B832" s="598" t="str">
        <f t="shared" si="49"/>
        <v>203125790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Солар Логистик АД</v>
      </c>
      <c r="B833" s="598" t="str">
        <f t="shared" si="49"/>
        <v>203125790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Солар Логистик АД</v>
      </c>
      <c r="B834" s="598" t="str">
        <f t="shared" si="49"/>
        <v>203125790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Солар Логистик АД</v>
      </c>
      <c r="B835" s="598" t="str">
        <f t="shared" si="49"/>
        <v>203125790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Солар Логистик АД</v>
      </c>
      <c r="B836" s="598" t="str">
        <f t="shared" si="49"/>
        <v>203125790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Солар Логистик АД</v>
      </c>
      <c r="B837" s="598" t="str">
        <f t="shared" si="49"/>
        <v>203125790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Солар Логистик АД</v>
      </c>
      <c r="B838" s="598" t="str">
        <f t="shared" si="49"/>
        <v>203125790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Солар Логистик АД</v>
      </c>
      <c r="B839" s="598" t="str">
        <f t="shared" si="49"/>
        <v>203125790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Солар Логистик АД</v>
      </c>
      <c r="B840" s="598" t="str">
        <f t="shared" si="49"/>
        <v>203125790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Солар Логистик АД</v>
      </c>
      <c r="B841" s="598" t="str">
        <f t="shared" si="49"/>
        <v>203125790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Солар Логистик АД</v>
      </c>
      <c r="B842" s="598" t="str">
        <f t="shared" si="49"/>
        <v>203125790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Солар Логистик АД</v>
      </c>
      <c r="B843" s="598" t="str">
        <f t="shared" si="49"/>
        <v>203125790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Солар Логистик АД</v>
      </c>
      <c r="B844" s="598" t="str">
        <f t="shared" si="49"/>
        <v>203125790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Солар Логистик АД</v>
      </c>
      <c r="B845" s="598" t="str">
        <f t="shared" ref="B845:B910" si="52">pdeBulstat</f>
        <v>203125790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Солар Логистик АД</v>
      </c>
      <c r="B846" s="598" t="str">
        <f t="shared" si="52"/>
        <v>203125790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Солар Логистик АД</v>
      </c>
      <c r="B847" s="598" t="str">
        <f t="shared" si="52"/>
        <v>203125790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Солар Логистик АД</v>
      </c>
      <c r="B848" s="598" t="str">
        <f t="shared" si="52"/>
        <v>203125790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Солар Логистик АД</v>
      </c>
      <c r="B849" s="598" t="str">
        <f t="shared" si="52"/>
        <v>203125790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Солар Логистик АД</v>
      </c>
      <c r="B850" s="598" t="str">
        <f t="shared" si="52"/>
        <v>203125790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3</v>
      </c>
    </row>
    <row r="851" spans="1:8">
      <c r="A851" s="598" t="str">
        <f t="shared" si="51"/>
        <v>Солар Логистик АД</v>
      </c>
      <c r="B851" s="598" t="str">
        <f t="shared" si="52"/>
        <v>203125790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Солар Логистик АД</v>
      </c>
      <c r="B852" s="598" t="str">
        <f t="shared" si="52"/>
        <v>203125790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21</v>
      </c>
    </row>
    <row r="853" spans="1:8">
      <c r="A853" s="598" t="str">
        <f t="shared" si="51"/>
        <v>Солар Логистик АД</v>
      </c>
      <c r="B853" s="598" t="str">
        <f t="shared" si="52"/>
        <v>203125790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564</v>
      </c>
    </row>
    <row r="854" spans="1:8">
      <c r="A854" s="598" t="str">
        <f t="shared" si="51"/>
        <v>Солар Логистик АД</v>
      </c>
      <c r="B854" s="598" t="str">
        <f t="shared" si="52"/>
        <v>203125790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1683</v>
      </c>
    </row>
    <row r="855" spans="1:8">
      <c r="A855" s="598" t="str">
        <f t="shared" si="51"/>
        <v>Солар Логистик АД</v>
      </c>
      <c r="B855" s="598" t="str">
        <f t="shared" si="52"/>
        <v>203125790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Солар Логистик АД</v>
      </c>
      <c r="B856" s="598" t="str">
        <f t="shared" si="52"/>
        <v>203125790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Солар Логистик АД</v>
      </c>
      <c r="B857" s="598" t="str">
        <f t="shared" si="52"/>
        <v>203125790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Солар Логистик АД</v>
      </c>
      <c r="B858" s="598" t="str">
        <f t="shared" si="52"/>
        <v>203125790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3</v>
      </c>
    </row>
    <row r="859" spans="1:8">
      <c r="A859" s="598" t="str">
        <f t="shared" si="51"/>
        <v>Солар Логистик АД</v>
      </c>
      <c r="B859" s="598" t="str">
        <f t="shared" si="52"/>
        <v>203125790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2271</v>
      </c>
    </row>
    <row r="860" spans="1:8">
      <c r="A860" s="598" t="str">
        <f t="shared" si="51"/>
        <v>Солар Логистик АД</v>
      </c>
      <c r="B860" s="598" t="str">
        <f t="shared" si="52"/>
        <v>203125790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Солар Логистик АД</v>
      </c>
      <c r="B861" s="598" t="str">
        <f t="shared" si="52"/>
        <v>203125790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Солар Логистик АД</v>
      </c>
      <c r="B862" s="598" t="str">
        <f t="shared" si="52"/>
        <v>203125790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Солар Логистик АД</v>
      </c>
      <c r="B863" s="598" t="str">
        <f t="shared" si="52"/>
        <v>203125790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Солар Логистик АД</v>
      </c>
      <c r="B864" s="598" t="str">
        <f t="shared" si="52"/>
        <v>203125790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Солар Логистик АД</v>
      </c>
      <c r="B865" s="598" t="str">
        <f t="shared" si="52"/>
        <v>203125790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9</v>
      </c>
    </row>
    <row r="866" spans="1:8">
      <c r="A866" s="598" t="str">
        <f t="shared" si="51"/>
        <v>Солар Логистик АД</v>
      </c>
      <c r="B866" s="598" t="str">
        <f t="shared" si="52"/>
        <v>203125790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9</v>
      </c>
    </row>
    <row r="867" spans="1:8">
      <c r="A867" s="598" t="str">
        <f t="shared" si="51"/>
        <v>Солар Логистик АД</v>
      </c>
      <c r="B867" s="598" t="str">
        <f t="shared" si="52"/>
        <v>203125790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Солар Логистик АД</v>
      </c>
      <c r="B868" s="598" t="str">
        <f t="shared" si="52"/>
        <v>203125790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Солар Логистик АД</v>
      </c>
      <c r="B869" s="598" t="str">
        <f t="shared" si="52"/>
        <v>203125790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Солар Логистик АД</v>
      </c>
      <c r="B870" s="598" t="str">
        <f t="shared" si="52"/>
        <v>203125790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Солар Логистик АД</v>
      </c>
      <c r="B871" s="598" t="str">
        <f t="shared" si="52"/>
        <v>203125790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Солар Логистик АД</v>
      </c>
      <c r="B872" s="598" t="str">
        <f t="shared" si="52"/>
        <v>203125790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Солар Логистик АД</v>
      </c>
      <c r="B873" s="598" t="str">
        <f t="shared" si="52"/>
        <v>203125790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Солар Логистик АД</v>
      </c>
      <c r="B874" s="598" t="str">
        <f t="shared" si="52"/>
        <v>203125790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Солар Логистик АД</v>
      </c>
      <c r="B875" s="598" t="str">
        <f t="shared" si="52"/>
        <v>203125790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Солар Логистик АД</v>
      </c>
      <c r="B876" s="598" t="str">
        <f t="shared" si="52"/>
        <v>203125790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Солар Логистик АД</v>
      </c>
      <c r="B877" s="598" t="str">
        <f t="shared" si="52"/>
        <v>203125790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Солар Логистик АД</v>
      </c>
      <c r="B878" s="598" t="str">
        <f t="shared" si="52"/>
        <v>203125790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Солар Логистик АД</v>
      </c>
      <c r="B879" s="598" t="str">
        <f t="shared" si="52"/>
        <v>203125790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Солар Логистик АД</v>
      </c>
      <c r="B880" s="598" t="str">
        <f t="shared" si="52"/>
        <v>203125790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2280</v>
      </c>
    </row>
    <row r="881" spans="1:8">
      <c r="A881" s="598" t="str">
        <f t="shared" si="51"/>
        <v>Солар Логистик АД</v>
      </c>
      <c r="B881" s="598" t="str">
        <f t="shared" si="52"/>
        <v>203125790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30</v>
      </c>
    </row>
    <row r="882" spans="1:8">
      <c r="A882" s="598" t="str">
        <f t="shared" si="51"/>
        <v>Солар Логистик АД</v>
      </c>
      <c r="B882" s="598" t="str">
        <f t="shared" si="52"/>
        <v>203125790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17</v>
      </c>
    </row>
    <row r="883" spans="1:8">
      <c r="A883" s="598" t="str">
        <f t="shared" si="51"/>
        <v>Солар Логистик АД</v>
      </c>
      <c r="B883" s="598" t="str">
        <f t="shared" si="52"/>
        <v>203125790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785</v>
      </c>
    </row>
    <row r="884" spans="1:8">
      <c r="A884" s="598" t="str">
        <f t="shared" si="51"/>
        <v>Солар Логистик АД</v>
      </c>
      <c r="B884" s="598" t="str">
        <f t="shared" si="52"/>
        <v>203125790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1751</v>
      </c>
    </row>
    <row r="885" spans="1:8">
      <c r="A885" s="598" t="str">
        <f t="shared" si="51"/>
        <v>Солар Логистик АД</v>
      </c>
      <c r="B885" s="598" t="str">
        <f t="shared" si="52"/>
        <v>203125790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Солар Логистик АД</v>
      </c>
      <c r="B886" s="598" t="str">
        <f t="shared" si="52"/>
        <v>203125790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Солар Логистик АД</v>
      </c>
      <c r="B887" s="598" t="str">
        <f t="shared" si="52"/>
        <v>203125790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Солар Логистик АД</v>
      </c>
      <c r="B888" s="598" t="str">
        <f t="shared" si="52"/>
        <v>203125790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2</v>
      </c>
    </row>
    <row r="889" spans="1:8">
      <c r="A889" s="598" t="str">
        <f t="shared" si="51"/>
        <v>Солар Логистик АД</v>
      </c>
      <c r="B889" s="598" t="str">
        <f t="shared" si="52"/>
        <v>203125790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2585</v>
      </c>
    </row>
    <row r="890" spans="1:8">
      <c r="A890" s="598" t="str">
        <f t="shared" si="51"/>
        <v>Солар Логистик АД</v>
      </c>
      <c r="B890" s="598" t="str">
        <f t="shared" si="52"/>
        <v>203125790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12814</v>
      </c>
    </row>
    <row r="891" spans="1:8">
      <c r="A891" s="598" t="str">
        <f t="shared" si="51"/>
        <v>Солар Логистик АД</v>
      </c>
      <c r="B891" s="598" t="str">
        <f t="shared" si="52"/>
        <v>203125790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Солар Логистик АД</v>
      </c>
      <c r="B892" s="598" t="str">
        <f t="shared" si="52"/>
        <v>203125790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Солар Логистик АД</v>
      </c>
      <c r="B893" s="598" t="str">
        <f t="shared" si="52"/>
        <v>203125790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Солар Логистик АД</v>
      </c>
      <c r="B894" s="598" t="str">
        <f t="shared" si="52"/>
        <v>203125790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Солар Логистик АД</v>
      </c>
      <c r="B895" s="598" t="str">
        <f t="shared" si="52"/>
        <v>203125790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1</v>
      </c>
    </row>
    <row r="896" spans="1:8">
      <c r="A896" s="598" t="str">
        <f t="shared" si="51"/>
        <v>Солар Логистик АД</v>
      </c>
      <c r="B896" s="598" t="str">
        <f t="shared" si="52"/>
        <v>203125790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1</v>
      </c>
    </row>
    <row r="897" spans="1:8">
      <c r="A897" s="598" t="str">
        <f t="shared" si="51"/>
        <v>Солар Логистик АД</v>
      </c>
      <c r="B897" s="598" t="str">
        <f t="shared" si="52"/>
        <v>203125790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Солар Логистик АД</v>
      </c>
      <c r="B898" s="598" t="str">
        <f t="shared" si="52"/>
        <v>203125790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Солар Логистик АД</v>
      </c>
      <c r="B899" s="598" t="str">
        <f t="shared" si="52"/>
        <v>203125790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Солар Логистик АД</v>
      </c>
      <c r="B900" s="598" t="str">
        <f t="shared" si="52"/>
        <v>203125790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Солар Логистик АД</v>
      </c>
      <c r="B901" s="598" t="str">
        <f t="shared" si="52"/>
        <v>203125790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Солар Логистик АД</v>
      </c>
      <c r="B902" s="598" t="str">
        <f t="shared" si="52"/>
        <v>203125790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Солар Логистик АД</v>
      </c>
      <c r="B903" s="598" t="str">
        <f t="shared" si="52"/>
        <v>203125790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Солар Логистик АД</v>
      </c>
      <c r="B904" s="598" t="str">
        <f t="shared" si="52"/>
        <v>203125790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Солар Логистик АД</v>
      </c>
      <c r="B905" s="598" t="str">
        <f t="shared" si="52"/>
        <v>203125790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Солар Логистик АД</v>
      </c>
      <c r="B906" s="598" t="str">
        <f t="shared" si="52"/>
        <v>203125790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Солар Логистик АД</v>
      </c>
      <c r="B907" s="598" t="str">
        <f t="shared" si="52"/>
        <v>203125790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Солар Логистик АД</v>
      </c>
      <c r="B908" s="598" t="str">
        <f t="shared" si="52"/>
        <v>203125790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Солар Логистик АД</v>
      </c>
      <c r="B909" s="598" t="str">
        <f t="shared" si="52"/>
        <v>203125790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Солар Логистик АД</v>
      </c>
      <c r="B910" s="598" t="str">
        <f t="shared" si="52"/>
        <v>203125790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15400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Солар Логистик АД</v>
      </c>
      <c r="B912" s="598" t="str">
        <f t="shared" ref="B912:B975" si="55">pdeBulstat</f>
        <v>203125790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Солар Логистик АД</v>
      </c>
      <c r="B913" s="598" t="str">
        <f t="shared" si="55"/>
        <v>203125790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Солар Логистик АД</v>
      </c>
      <c r="B914" s="598" t="str">
        <f t="shared" si="55"/>
        <v>203125790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Солар Логистик АД</v>
      </c>
      <c r="B915" s="598" t="str">
        <f t="shared" si="55"/>
        <v>203125790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Солар Логистик АД</v>
      </c>
      <c r="B916" s="598" t="str">
        <f t="shared" si="55"/>
        <v>203125790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Солар Логистик АД</v>
      </c>
      <c r="B917" s="598" t="str">
        <f t="shared" si="55"/>
        <v>203125790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Солар Логистик АД</v>
      </c>
      <c r="B918" s="598" t="str">
        <f t="shared" si="55"/>
        <v>203125790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64</v>
      </c>
    </row>
    <row r="919" spans="1:8">
      <c r="A919" s="598" t="str">
        <f t="shared" si="54"/>
        <v>Солар Логистик АД</v>
      </c>
      <c r="B919" s="598" t="str">
        <f t="shared" si="55"/>
        <v>203125790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Солар Логистик АД</v>
      </c>
      <c r="B920" s="598" t="str">
        <f t="shared" si="55"/>
        <v>203125790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64</v>
      </c>
    </row>
    <row r="921" spans="1:8">
      <c r="A921" s="598" t="str">
        <f t="shared" si="54"/>
        <v>Солар Логистик АД</v>
      </c>
      <c r="B921" s="598" t="str">
        <f t="shared" si="55"/>
        <v>203125790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64</v>
      </c>
    </row>
    <row r="922" spans="1:8">
      <c r="A922" s="598" t="str">
        <f t="shared" si="54"/>
        <v>Солар Логистик АД</v>
      </c>
      <c r="B922" s="598" t="str">
        <f t="shared" si="55"/>
        <v>203125790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Солар Логистик АД</v>
      </c>
      <c r="B923" s="598" t="str">
        <f t="shared" si="55"/>
        <v>203125790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Солар Логистик АД</v>
      </c>
      <c r="B924" s="598" t="str">
        <f t="shared" si="55"/>
        <v>203125790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Солар Логистик АД</v>
      </c>
      <c r="B925" s="598" t="str">
        <f t="shared" si="55"/>
        <v>203125790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Солар Логистик АД</v>
      </c>
      <c r="B926" s="598" t="str">
        <f t="shared" si="55"/>
        <v>203125790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Солар Логистик АД</v>
      </c>
      <c r="B927" s="598" t="str">
        <f t="shared" si="55"/>
        <v>203125790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55</v>
      </c>
    </row>
    <row r="928" spans="1:8">
      <c r="A928" s="598" t="str">
        <f t="shared" si="54"/>
        <v>Солар Логистик АД</v>
      </c>
      <c r="B928" s="598" t="str">
        <f t="shared" si="55"/>
        <v>203125790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4</v>
      </c>
    </row>
    <row r="929" spans="1:8">
      <c r="A929" s="598" t="str">
        <f t="shared" si="54"/>
        <v>Солар Логистик АД</v>
      </c>
      <c r="B929" s="598" t="str">
        <f t="shared" si="55"/>
        <v>203125790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34036</v>
      </c>
    </row>
    <row r="930" spans="1:8">
      <c r="A930" s="598" t="str">
        <f t="shared" si="54"/>
        <v>Солар Логистик АД</v>
      </c>
      <c r="B930" s="598" t="str">
        <f t="shared" si="55"/>
        <v>203125790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Солар Логистик АД</v>
      </c>
      <c r="B931" s="598" t="str">
        <f t="shared" si="55"/>
        <v>203125790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Солар Логистик АД</v>
      </c>
      <c r="B932" s="598" t="str">
        <f t="shared" si="55"/>
        <v>203125790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0</v>
      </c>
    </row>
    <row r="933" spans="1:8">
      <c r="A933" s="598" t="str">
        <f t="shared" si="54"/>
        <v>Солар Логистик АД</v>
      </c>
      <c r="B933" s="598" t="str">
        <f t="shared" si="55"/>
        <v>203125790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Солар Логистик АД</v>
      </c>
      <c r="B934" s="598" t="str">
        <f t="shared" si="55"/>
        <v>203125790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0</v>
      </c>
    </row>
    <row r="935" spans="1:8">
      <c r="A935" s="598" t="str">
        <f t="shared" si="54"/>
        <v>Солар Логистик АД</v>
      </c>
      <c r="B935" s="598" t="str">
        <f t="shared" si="55"/>
        <v>203125790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Солар Логистик АД</v>
      </c>
      <c r="B936" s="598" t="str">
        <f t="shared" si="55"/>
        <v>203125790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Солар Логистик АД</v>
      </c>
      <c r="B937" s="598" t="str">
        <f t="shared" si="55"/>
        <v>203125790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</v>
      </c>
    </row>
    <row r="938" spans="1:8">
      <c r="A938" s="598" t="str">
        <f t="shared" si="54"/>
        <v>Солар Логистик АД</v>
      </c>
      <c r="B938" s="598" t="str">
        <f t="shared" si="55"/>
        <v>203125790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Солар Логистик АД</v>
      </c>
      <c r="B939" s="598" t="str">
        <f t="shared" si="55"/>
        <v>203125790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Солар Логистик АД</v>
      </c>
      <c r="B940" s="598" t="str">
        <f t="shared" si="55"/>
        <v>203125790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Солар Логистик АД</v>
      </c>
      <c r="B941" s="598" t="str">
        <f t="shared" si="55"/>
        <v>203125790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</v>
      </c>
    </row>
    <row r="942" spans="1:8">
      <c r="A942" s="598" t="str">
        <f t="shared" si="54"/>
        <v>Солар Логистик АД</v>
      </c>
      <c r="B942" s="598" t="str">
        <f t="shared" si="55"/>
        <v>203125790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34096</v>
      </c>
    </row>
    <row r="943" spans="1:8">
      <c r="A943" s="598" t="str">
        <f t="shared" si="54"/>
        <v>Солар Логистик АД</v>
      </c>
      <c r="B943" s="598" t="str">
        <f t="shared" si="55"/>
        <v>203125790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34160</v>
      </c>
    </row>
    <row r="944" spans="1:8">
      <c r="A944" s="598" t="str">
        <f t="shared" si="54"/>
        <v>Солар Логистик АД</v>
      </c>
      <c r="B944" s="598" t="str">
        <f t="shared" si="55"/>
        <v>203125790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Солар Логистик АД</v>
      </c>
      <c r="B945" s="598" t="str">
        <f t="shared" si="55"/>
        <v>203125790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Солар Логистик АД</v>
      </c>
      <c r="B946" s="598" t="str">
        <f t="shared" si="55"/>
        <v>203125790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Солар Логистик АД</v>
      </c>
      <c r="B947" s="598" t="str">
        <f t="shared" si="55"/>
        <v>203125790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Солар Логистик АД</v>
      </c>
      <c r="B948" s="598" t="str">
        <f t="shared" si="55"/>
        <v>203125790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Солар Логистик АД</v>
      </c>
      <c r="B949" s="598" t="str">
        <f t="shared" si="55"/>
        <v>203125790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Солар Логистик АД</v>
      </c>
      <c r="B950" s="598" t="str">
        <f t="shared" si="55"/>
        <v>203125790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64</v>
      </c>
    </row>
    <row r="951" spans="1:8">
      <c r="A951" s="598" t="str">
        <f t="shared" si="54"/>
        <v>Солар Логистик АД</v>
      </c>
      <c r="B951" s="598" t="str">
        <f t="shared" si="55"/>
        <v>203125790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Солар Логистик АД</v>
      </c>
      <c r="B952" s="598" t="str">
        <f t="shared" si="55"/>
        <v>203125790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64</v>
      </c>
    </row>
    <row r="953" spans="1:8">
      <c r="A953" s="598" t="str">
        <f t="shared" si="54"/>
        <v>Солар Логистик АД</v>
      </c>
      <c r="B953" s="598" t="str">
        <f t="shared" si="55"/>
        <v>203125790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64</v>
      </c>
    </row>
    <row r="954" spans="1:8">
      <c r="A954" s="598" t="str">
        <f t="shared" si="54"/>
        <v>Солар Логистик АД</v>
      </c>
      <c r="B954" s="598" t="str">
        <f t="shared" si="55"/>
        <v>203125790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Солар Логистик АД</v>
      </c>
      <c r="B955" s="598" t="str">
        <f t="shared" si="55"/>
        <v>203125790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Солар Логистик АД</v>
      </c>
      <c r="B956" s="598" t="str">
        <f t="shared" si="55"/>
        <v>203125790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Солар Логистик АД</v>
      </c>
      <c r="B957" s="598" t="str">
        <f t="shared" si="55"/>
        <v>203125790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Солар Логистик АД</v>
      </c>
      <c r="B958" s="598" t="str">
        <f t="shared" si="55"/>
        <v>203125790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Солар Логистик АД</v>
      </c>
      <c r="B959" s="598" t="str">
        <f t="shared" si="55"/>
        <v>203125790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55</v>
      </c>
    </row>
    <row r="960" spans="1:8">
      <c r="A960" s="598" t="str">
        <f t="shared" si="54"/>
        <v>Солар Логистик АД</v>
      </c>
      <c r="B960" s="598" t="str">
        <f t="shared" si="55"/>
        <v>203125790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4</v>
      </c>
    </row>
    <row r="961" spans="1:8">
      <c r="A961" s="598" t="str">
        <f t="shared" si="54"/>
        <v>Солар Логистик АД</v>
      </c>
      <c r="B961" s="598" t="str">
        <f t="shared" si="55"/>
        <v>203125790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34036</v>
      </c>
    </row>
    <row r="962" spans="1:8">
      <c r="A962" s="598" t="str">
        <f t="shared" si="54"/>
        <v>Солар Логистик АД</v>
      </c>
      <c r="B962" s="598" t="str">
        <f t="shared" si="55"/>
        <v>203125790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Солар Логистик АД</v>
      </c>
      <c r="B963" s="598" t="str">
        <f t="shared" si="55"/>
        <v>203125790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Солар Логистик АД</v>
      </c>
      <c r="B964" s="598" t="str">
        <f t="shared" si="55"/>
        <v>203125790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0</v>
      </c>
    </row>
    <row r="965" spans="1:8">
      <c r="A965" s="598" t="str">
        <f t="shared" si="54"/>
        <v>Солар Логистик АД</v>
      </c>
      <c r="B965" s="598" t="str">
        <f t="shared" si="55"/>
        <v>203125790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Солар Логистик АД</v>
      </c>
      <c r="B966" s="598" t="str">
        <f t="shared" si="55"/>
        <v>203125790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0</v>
      </c>
    </row>
    <row r="967" spans="1:8">
      <c r="A967" s="598" t="str">
        <f t="shared" si="54"/>
        <v>Солар Логистик АД</v>
      </c>
      <c r="B967" s="598" t="str">
        <f t="shared" si="55"/>
        <v>203125790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Солар Логистик АД</v>
      </c>
      <c r="B968" s="598" t="str">
        <f t="shared" si="55"/>
        <v>203125790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Солар Логистик АД</v>
      </c>
      <c r="B969" s="598" t="str">
        <f t="shared" si="55"/>
        <v>203125790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</v>
      </c>
    </row>
    <row r="970" spans="1:8">
      <c r="A970" s="598" t="str">
        <f t="shared" si="54"/>
        <v>Солар Логистик АД</v>
      </c>
      <c r="B970" s="598" t="str">
        <f t="shared" si="55"/>
        <v>203125790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Солар Логистик АД</v>
      </c>
      <c r="B971" s="598" t="str">
        <f t="shared" si="55"/>
        <v>203125790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Солар Логистик АД</v>
      </c>
      <c r="B972" s="598" t="str">
        <f t="shared" si="55"/>
        <v>203125790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Солар Логистик АД</v>
      </c>
      <c r="B973" s="598" t="str">
        <f t="shared" si="55"/>
        <v>203125790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</v>
      </c>
    </row>
    <row r="974" spans="1:8">
      <c r="A974" s="598" t="str">
        <f t="shared" si="54"/>
        <v>Солар Логистик АД</v>
      </c>
      <c r="B974" s="598" t="str">
        <f t="shared" si="55"/>
        <v>203125790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34096</v>
      </c>
    </row>
    <row r="975" spans="1:8">
      <c r="A975" s="598" t="str">
        <f t="shared" si="54"/>
        <v>Солар Логистик АД</v>
      </c>
      <c r="B975" s="598" t="str">
        <f t="shared" si="55"/>
        <v>203125790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34160</v>
      </c>
    </row>
    <row r="976" spans="1:8">
      <c r="A976" s="598" t="str">
        <f t="shared" ref="A976:A1039" si="57">pdeName</f>
        <v>Солар Логистик АД</v>
      </c>
      <c r="B976" s="598" t="str">
        <f t="shared" ref="B976:B1039" si="58">pdeBulstat</f>
        <v>203125790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Солар Логистик АД</v>
      </c>
      <c r="B977" s="598" t="str">
        <f t="shared" si="58"/>
        <v>203125790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Солар Логистик АД</v>
      </c>
      <c r="B978" s="598" t="str">
        <f t="shared" si="58"/>
        <v>203125790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Солар Логистик АД</v>
      </c>
      <c r="B979" s="598" t="str">
        <f t="shared" si="58"/>
        <v>203125790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Солар Логистик АД</v>
      </c>
      <c r="B980" s="598" t="str">
        <f t="shared" si="58"/>
        <v>203125790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Солар Логистик АД</v>
      </c>
      <c r="B981" s="598" t="str">
        <f t="shared" si="58"/>
        <v>203125790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Солар Логистик АД</v>
      </c>
      <c r="B982" s="598" t="str">
        <f t="shared" si="58"/>
        <v>203125790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Солар Логистик АД</v>
      </c>
      <c r="B983" s="598" t="str">
        <f t="shared" si="58"/>
        <v>203125790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Солар Логистик АД</v>
      </c>
      <c r="B984" s="598" t="str">
        <f t="shared" si="58"/>
        <v>203125790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Солар Логистик АД</v>
      </c>
      <c r="B985" s="598" t="str">
        <f t="shared" si="58"/>
        <v>203125790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Солар Логистик АД</v>
      </c>
      <c r="B986" s="598" t="str">
        <f t="shared" si="58"/>
        <v>203125790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Солар Логистик АД</v>
      </c>
      <c r="B987" s="598" t="str">
        <f t="shared" si="58"/>
        <v>203125790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Солар Логистик АД</v>
      </c>
      <c r="B988" s="598" t="str">
        <f t="shared" si="58"/>
        <v>203125790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Солар Логистик АД</v>
      </c>
      <c r="B989" s="598" t="str">
        <f t="shared" si="58"/>
        <v>203125790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Солар Логистик АД</v>
      </c>
      <c r="B990" s="598" t="str">
        <f t="shared" si="58"/>
        <v>203125790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Солар Логистик АД</v>
      </c>
      <c r="B991" s="598" t="str">
        <f t="shared" si="58"/>
        <v>203125790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Солар Логистик АД</v>
      </c>
      <c r="B992" s="598" t="str">
        <f t="shared" si="58"/>
        <v>203125790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Солар Логистик АД</v>
      </c>
      <c r="B993" s="598" t="str">
        <f t="shared" si="58"/>
        <v>203125790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Солар Логистик АД</v>
      </c>
      <c r="B994" s="598" t="str">
        <f t="shared" si="58"/>
        <v>203125790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Солар Логистик АД</v>
      </c>
      <c r="B995" s="598" t="str">
        <f t="shared" si="58"/>
        <v>203125790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Солар Логистик АД</v>
      </c>
      <c r="B996" s="598" t="str">
        <f t="shared" si="58"/>
        <v>203125790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Солар Логистик АД</v>
      </c>
      <c r="B997" s="598" t="str">
        <f t="shared" si="58"/>
        <v>203125790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Солар Логистик АД</v>
      </c>
      <c r="B998" s="598" t="str">
        <f t="shared" si="58"/>
        <v>203125790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Солар Логистик АД</v>
      </c>
      <c r="B999" s="598" t="str">
        <f t="shared" si="58"/>
        <v>203125790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Солар Логистик АД</v>
      </c>
      <c r="B1000" s="598" t="str">
        <f t="shared" si="58"/>
        <v>203125790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Солар Логистик АД</v>
      </c>
      <c r="B1001" s="598" t="str">
        <f t="shared" si="58"/>
        <v>203125790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Солар Логистик АД</v>
      </c>
      <c r="B1002" s="598" t="str">
        <f t="shared" si="58"/>
        <v>203125790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Солар Логистик АД</v>
      </c>
      <c r="B1003" s="598" t="str">
        <f t="shared" si="58"/>
        <v>203125790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Солар Логистик АД</v>
      </c>
      <c r="B1004" s="598" t="str">
        <f t="shared" si="58"/>
        <v>203125790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Солар Логистик АД</v>
      </c>
      <c r="B1005" s="598" t="str">
        <f t="shared" si="58"/>
        <v>203125790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Солар Логистик АД</v>
      </c>
      <c r="B1006" s="598" t="str">
        <f t="shared" si="58"/>
        <v>203125790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Солар Логистик АД</v>
      </c>
      <c r="B1007" s="598" t="str">
        <f t="shared" si="58"/>
        <v>203125790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0</v>
      </c>
    </row>
    <row r="1008" spans="1:8">
      <c r="A1008" s="598" t="str">
        <f t="shared" si="57"/>
        <v>Солар Логистик АД</v>
      </c>
      <c r="B1008" s="598" t="str">
        <f t="shared" si="58"/>
        <v>203125790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Солар Логистик АД</v>
      </c>
      <c r="B1009" s="598" t="str">
        <f t="shared" si="58"/>
        <v>203125790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Солар Логистик АД</v>
      </c>
      <c r="B1010" s="598" t="str">
        <f t="shared" si="58"/>
        <v>203125790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Солар Логистик АД</v>
      </c>
      <c r="B1011" s="598" t="str">
        <f t="shared" si="58"/>
        <v>203125790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Солар Логистик АД</v>
      </c>
      <c r="B1012" s="598" t="str">
        <f t="shared" si="58"/>
        <v>203125790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0</v>
      </c>
    </row>
    <row r="1013" spans="1:8">
      <c r="A1013" s="598" t="str">
        <f t="shared" si="57"/>
        <v>Солар Логистик АД</v>
      </c>
      <c r="B1013" s="598" t="str">
        <f t="shared" si="58"/>
        <v>203125790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0</v>
      </c>
    </row>
    <row r="1014" spans="1:8">
      <c r="A1014" s="598" t="str">
        <f t="shared" si="57"/>
        <v>Солар Логистик АД</v>
      </c>
      <c r="B1014" s="598" t="str">
        <f t="shared" si="58"/>
        <v>203125790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Солар Логистик АД</v>
      </c>
      <c r="B1015" s="598" t="str">
        <f t="shared" si="58"/>
        <v>203125790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Солар Логистик АД</v>
      </c>
      <c r="B1016" s="598" t="str">
        <f t="shared" si="58"/>
        <v>203125790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Солар Логистик АД</v>
      </c>
      <c r="B1017" s="598" t="str">
        <f t="shared" si="58"/>
        <v>203125790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Солар Логистик АД</v>
      </c>
      <c r="B1018" s="598" t="str">
        <f t="shared" si="58"/>
        <v>203125790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Солар Логистик АД</v>
      </c>
      <c r="B1019" s="598" t="str">
        <f t="shared" si="58"/>
        <v>203125790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25426</v>
      </c>
    </row>
    <row r="1020" spans="1:8">
      <c r="A1020" s="598" t="str">
        <f t="shared" si="57"/>
        <v>Солар Логистик АД</v>
      </c>
      <c r="B1020" s="598" t="str">
        <f t="shared" si="58"/>
        <v>203125790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Солар Логистик АД</v>
      </c>
      <c r="B1021" s="598" t="str">
        <f t="shared" si="58"/>
        <v>203125790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Солар Логистик АД</v>
      </c>
      <c r="B1022" s="598" t="str">
        <f t="shared" si="58"/>
        <v>203125790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25426</v>
      </c>
    </row>
    <row r="1023" spans="1:8">
      <c r="A1023" s="598" t="str">
        <f t="shared" si="57"/>
        <v>Солар Логистик АД</v>
      </c>
      <c r="B1023" s="598" t="str">
        <f t="shared" si="58"/>
        <v>203125790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Солар Логистик АД</v>
      </c>
      <c r="B1024" s="598" t="str">
        <f t="shared" si="58"/>
        <v>203125790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13753</v>
      </c>
    </row>
    <row r="1025" spans="1:8">
      <c r="A1025" s="598" t="str">
        <f t="shared" si="57"/>
        <v>Солар Логистик АД</v>
      </c>
      <c r="B1025" s="598" t="str">
        <f t="shared" si="58"/>
        <v>203125790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Солар Логистик АД</v>
      </c>
      <c r="B1026" s="598" t="str">
        <f t="shared" si="58"/>
        <v>203125790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Солар Логистик АД</v>
      </c>
      <c r="B1027" s="598" t="str">
        <f t="shared" si="58"/>
        <v>203125790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13753</v>
      </c>
    </row>
    <row r="1028" spans="1:8">
      <c r="A1028" s="598" t="str">
        <f t="shared" si="57"/>
        <v>Солар Логистик АД</v>
      </c>
      <c r="B1028" s="598" t="str">
        <f t="shared" si="58"/>
        <v>203125790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Солар Логистик АД</v>
      </c>
      <c r="B1029" s="598" t="str">
        <f t="shared" si="58"/>
        <v>203125790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Солар Логистик АД</v>
      </c>
      <c r="B1030" s="598" t="str">
        <f t="shared" si="58"/>
        <v>203125790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Солар Логистик АД</v>
      </c>
      <c r="B1031" s="598" t="str">
        <f t="shared" si="58"/>
        <v>203125790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Солар Логистик АД</v>
      </c>
      <c r="B1032" s="598" t="str">
        <f t="shared" si="58"/>
        <v>203125790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Солар Логистик АД</v>
      </c>
      <c r="B1033" s="598" t="str">
        <f t="shared" si="58"/>
        <v>203125790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98</v>
      </c>
    </row>
    <row r="1034" spans="1:8">
      <c r="A1034" s="598" t="str">
        <f t="shared" si="57"/>
        <v>Солар Логистик АД</v>
      </c>
      <c r="B1034" s="598" t="str">
        <f t="shared" si="58"/>
        <v>203125790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Солар Логистик АД</v>
      </c>
      <c r="B1035" s="598" t="str">
        <f t="shared" si="58"/>
        <v>203125790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98</v>
      </c>
    </row>
    <row r="1036" spans="1:8">
      <c r="A1036" s="598" t="str">
        <f t="shared" si="57"/>
        <v>Солар Логистик АД</v>
      </c>
      <c r="B1036" s="598" t="str">
        <f t="shared" si="58"/>
        <v>203125790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Солар Логистик АД</v>
      </c>
      <c r="B1037" s="598" t="str">
        <f t="shared" si="58"/>
        <v>203125790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Солар Логистик АД</v>
      </c>
      <c r="B1038" s="598" t="str">
        <f t="shared" si="58"/>
        <v>203125790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16133</v>
      </c>
    </row>
    <row r="1039" spans="1:8">
      <c r="A1039" s="598" t="str">
        <f t="shared" si="57"/>
        <v>Солар Логистик АД</v>
      </c>
      <c r="B1039" s="598" t="str">
        <f t="shared" si="58"/>
        <v>203125790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13361</v>
      </c>
    </row>
    <row r="1040" spans="1:8">
      <c r="A1040" s="598" t="str">
        <f t="shared" ref="A1040:A1103" si="60">pdeName</f>
        <v>Солар Логистик АД</v>
      </c>
      <c r="B1040" s="598" t="str">
        <f t="shared" ref="B1040:B1103" si="61">pdeBulstat</f>
        <v>203125790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2757</v>
      </c>
    </row>
    <row r="1041" spans="1:8">
      <c r="A1041" s="598" t="str">
        <f t="shared" si="60"/>
        <v>Солар Логистик АД</v>
      </c>
      <c r="B1041" s="598" t="str">
        <f t="shared" si="61"/>
        <v>203125790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0</v>
      </c>
    </row>
    <row r="1042" spans="1:8">
      <c r="A1042" s="598" t="str">
        <f t="shared" si="60"/>
        <v>Солар Логистик АД</v>
      </c>
      <c r="B1042" s="598" t="str">
        <f t="shared" si="61"/>
        <v>203125790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5</v>
      </c>
    </row>
    <row r="1043" spans="1:8">
      <c r="A1043" s="598" t="str">
        <f t="shared" si="60"/>
        <v>Солар Логистик АД</v>
      </c>
      <c r="B1043" s="598" t="str">
        <f t="shared" si="61"/>
        <v>203125790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8</v>
      </c>
    </row>
    <row r="1044" spans="1:8">
      <c r="A1044" s="598" t="str">
        <f t="shared" si="60"/>
        <v>Солар Логистик АД</v>
      </c>
      <c r="B1044" s="598" t="str">
        <f t="shared" si="61"/>
        <v>203125790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7</v>
      </c>
    </row>
    <row r="1045" spans="1:8">
      <c r="A1045" s="598" t="str">
        <f t="shared" si="60"/>
        <v>Солар Логистик АД</v>
      </c>
      <c r="B1045" s="598" t="str">
        <f t="shared" si="61"/>
        <v>203125790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Солар Логистик АД</v>
      </c>
      <c r="B1046" s="598" t="str">
        <f t="shared" si="61"/>
        <v>203125790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1</v>
      </c>
    </row>
    <row r="1047" spans="1:8">
      <c r="A1047" s="598" t="str">
        <f t="shared" si="60"/>
        <v>Солар Логистик АД</v>
      </c>
      <c r="B1047" s="598" t="str">
        <f t="shared" si="61"/>
        <v>203125790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2</v>
      </c>
    </row>
    <row r="1048" spans="1:8">
      <c r="A1048" s="598" t="str">
        <f t="shared" si="60"/>
        <v>Солар Логистик АД</v>
      </c>
      <c r="B1048" s="598" t="str">
        <f t="shared" si="61"/>
        <v>203125790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4</v>
      </c>
    </row>
    <row r="1049" spans="1:8">
      <c r="A1049" s="598" t="str">
        <f t="shared" si="60"/>
        <v>Солар Логистик АД</v>
      </c>
      <c r="B1049" s="598" t="str">
        <f t="shared" si="61"/>
        <v>203125790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29988</v>
      </c>
    </row>
    <row r="1050" spans="1:8">
      <c r="A1050" s="598" t="str">
        <f t="shared" si="60"/>
        <v>Солар Логистик АД</v>
      </c>
      <c r="B1050" s="598" t="str">
        <f t="shared" si="61"/>
        <v>203125790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55414</v>
      </c>
    </row>
    <row r="1051" spans="1:8">
      <c r="A1051" s="598" t="str">
        <f t="shared" si="60"/>
        <v>Солар Логистик АД</v>
      </c>
      <c r="B1051" s="598" t="str">
        <f t="shared" si="61"/>
        <v>203125790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Солар Логистик АД</v>
      </c>
      <c r="B1052" s="598" t="str">
        <f t="shared" si="61"/>
        <v>203125790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Солар Логистик АД</v>
      </c>
      <c r="B1053" s="598" t="str">
        <f t="shared" si="61"/>
        <v>203125790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Солар Логистик АД</v>
      </c>
      <c r="B1054" s="598" t="str">
        <f t="shared" si="61"/>
        <v>203125790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Солар Логистик АД</v>
      </c>
      <c r="B1055" s="598" t="str">
        <f t="shared" si="61"/>
        <v>203125790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Солар Логистик АД</v>
      </c>
      <c r="B1056" s="598" t="str">
        <f t="shared" si="61"/>
        <v>203125790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Солар Логистик АД</v>
      </c>
      <c r="B1057" s="598" t="str">
        <f t="shared" si="61"/>
        <v>203125790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Солар Логистик АД</v>
      </c>
      <c r="B1058" s="598" t="str">
        <f t="shared" si="61"/>
        <v>203125790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Солар Логистик АД</v>
      </c>
      <c r="B1059" s="598" t="str">
        <f t="shared" si="61"/>
        <v>203125790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Солар Логистик АД</v>
      </c>
      <c r="B1060" s="598" t="str">
        <f t="shared" si="61"/>
        <v>203125790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Солар Логистик АД</v>
      </c>
      <c r="B1061" s="598" t="str">
        <f t="shared" si="61"/>
        <v>203125790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Солар Логистик АД</v>
      </c>
      <c r="B1062" s="598" t="str">
        <f t="shared" si="61"/>
        <v>203125790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Солар Логистик АД</v>
      </c>
      <c r="B1063" s="598" t="str">
        <f t="shared" si="61"/>
        <v>203125790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Солар Логистик АД</v>
      </c>
      <c r="B1064" s="598" t="str">
        <f t="shared" si="61"/>
        <v>203125790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Солар Логистик АД</v>
      </c>
      <c r="B1065" s="598" t="str">
        <f t="shared" si="61"/>
        <v>203125790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Солар Логистик АД</v>
      </c>
      <c r="B1066" s="598" t="str">
        <f t="shared" si="61"/>
        <v>203125790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Солар Логистик АД</v>
      </c>
      <c r="B1067" s="598" t="str">
        <f t="shared" si="61"/>
        <v>203125790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13753</v>
      </c>
    </row>
    <row r="1068" spans="1:8">
      <c r="A1068" s="598" t="str">
        <f t="shared" si="60"/>
        <v>Солар Логистик АД</v>
      </c>
      <c r="B1068" s="598" t="str">
        <f t="shared" si="61"/>
        <v>203125790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Солар Логистик АД</v>
      </c>
      <c r="B1069" s="598" t="str">
        <f t="shared" si="61"/>
        <v>203125790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Солар Логистик АД</v>
      </c>
      <c r="B1070" s="598" t="str">
        <f t="shared" si="61"/>
        <v>203125790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13753</v>
      </c>
    </row>
    <row r="1071" spans="1:8">
      <c r="A1071" s="598" t="str">
        <f t="shared" si="60"/>
        <v>Солар Логистик АД</v>
      </c>
      <c r="B1071" s="598" t="str">
        <f t="shared" si="61"/>
        <v>203125790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Солар Логистик АД</v>
      </c>
      <c r="B1072" s="598" t="str">
        <f t="shared" si="61"/>
        <v>203125790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Солар Логистик АД</v>
      </c>
      <c r="B1073" s="598" t="str">
        <f t="shared" si="61"/>
        <v>203125790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Солар Логистик АД</v>
      </c>
      <c r="B1074" s="598" t="str">
        <f t="shared" si="61"/>
        <v>203125790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Солар Логистик АД</v>
      </c>
      <c r="B1075" s="598" t="str">
        <f t="shared" si="61"/>
        <v>203125790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Солар Логистик АД</v>
      </c>
      <c r="B1076" s="598" t="str">
        <f t="shared" si="61"/>
        <v>203125790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98</v>
      </c>
    </row>
    <row r="1077" spans="1:8">
      <c r="A1077" s="598" t="str">
        <f t="shared" si="60"/>
        <v>Солар Логистик АД</v>
      </c>
      <c r="B1077" s="598" t="str">
        <f t="shared" si="61"/>
        <v>203125790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Солар Логистик АД</v>
      </c>
      <c r="B1078" s="598" t="str">
        <f t="shared" si="61"/>
        <v>203125790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98</v>
      </c>
    </row>
    <row r="1079" spans="1:8">
      <c r="A1079" s="598" t="str">
        <f t="shared" si="60"/>
        <v>Солар Логистик АД</v>
      </c>
      <c r="B1079" s="598" t="str">
        <f t="shared" si="61"/>
        <v>203125790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Солар Логистик АД</v>
      </c>
      <c r="B1080" s="598" t="str">
        <f t="shared" si="61"/>
        <v>203125790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Солар Логистик АД</v>
      </c>
      <c r="B1081" s="598" t="str">
        <f t="shared" si="61"/>
        <v>203125790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16133</v>
      </c>
    </row>
    <row r="1082" spans="1:8">
      <c r="A1082" s="598" t="str">
        <f t="shared" si="60"/>
        <v>Солар Логистик АД</v>
      </c>
      <c r="B1082" s="598" t="str">
        <f t="shared" si="61"/>
        <v>203125790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13361</v>
      </c>
    </row>
    <row r="1083" spans="1:8">
      <c r="A1083" s="598" t="str">
        <f t="shared" si="60"/>
        <v>Солар Логистик АД</v>
      </c>
      <c r="B1083" s="598" t="str">
        <f t="shared" si="61"/>
        <v>203125790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2757</v>
      </c>
    </row>
    <row r="1084" spans="1:8">
      <c r="A1084" s="598" t="str">
        <f t="shared" si="60"/>
        <v>Солар Логистик АД</v>
      </c>
      <c r="B1084" s="598" t="str">
        <f t="shared" si="61"/>
        <v>203125790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0</v>
      </c>
    </row>
    <row r="1085" spans="1:8">
      <c r="A1085" s="598" t="str">
        <f t="shared" si="60"/>
        <v>Солар Логистик АД</v>
      </c>
      <c r="B1085" s="598" t="str">
        <f t="shared" si="61"/>
        <v>203125790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5</v>
      </c>
    </row>
    <row r="1086" spans="1:8">
      <c r="A1086" s="598" t="str">
        <f t="shared" si="60"/>
        <v>Солар Логистик АД</v>
      </c>
      <c r="B1086" s="598" t="str">
        <f t="shared" si="61"/>
        <v>203125790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8</v>
      </c>
    </row>
    <row r="1087" spans="1:8">
      <c r="A1087" s="598" t="str">
        <f t="shared" si="60"/>
        <v>Солар Логистик АД</v>
      </c>
      <c r="B1087" s="598" t="str">
        <f t="shared" si="61"/>
        <v>203125790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7</v>
      </c>
    </row>
    <row r="1088" spans="1:8">
      <c r="A1088" s="598" t="str">
        <f t="shared" si="60"/>
        <v>Солар Логистик АД</v>
      </c>
      <c r="B1088" s="598" t="str">
        <f t="shared" si="61"/>
        <v>203125790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Солар Логистик АД</v>
      </c>
      <c r="B1089" s="598" t="str">
        <f t="shared" si="61"/>
        <v>203125790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1</v>
      </c>
    </row>
    <row r="1090" spans="1:8">
      <c r="A1090" s="598" t="str">
        <f t="shared" si="60"/>
        <v>Солар Логистик АД</v>
      </c>
      <c r="B1090" s="598" t="str">
        <f t="shared" si="61"/>
        <v>203125790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2</v>
      </c>
    </row>
    <row r="1091" spans="1:8">
      <c r="A1091" s="598" t="str">
        <f t="shared" si="60"/>
        <v>Солар Логистик АД</v>
      </c>
      <c r="B1091" s="598" t="str">
        <f t="shared" si="61"/>
        <v>203125790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4</v>
      </c>
    </row>
    <row r="1092" spans="1:8">
      <c r="A1092" s="598" t="str">
        <f t="shared" si="60"/>
        <v>Солар Логистик АД</v>
      </c>
      <c r="B1092" s="598" t="str">
        <f t="shared" si="61"/>
        <v>203125790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29988</v>
      </c>
    </row>
    <row r="1093" spans="1:8">
      <c r="A1093" s="598" t="str">
        <f t="shared" si="60"/>
        <v>Солар Логистик АД</v>
      </c>
      <c r="B1093" s="598" t="str">
        <f t="shared" si="61"/>
        <v>203125790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29988</v>
      </c>
    </row>
    <row r="1094" spans="1:8">
      <c r="A1094" s="598" t="str">
        <f t="shared" si="60"/>
        <v>Солар Логистик АД</v>
      </c>
      <c r="B1094" s="598" t="str">
        <f t="shared" si="61"/>
        <v>203125790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Солар Логистик АД</v>
      </c>
      <c r="B1095" s="598" t="str">
        <f t="shared" si="61"/>
        <v>203125790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Солар Логистик АД</v>
      </c>
      <c r="B1096" s="598" t="str">
        <f t="shared" si="61"/>
        <v>203125790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Солар Логистик АД</v>
      </c>
      <c r="B1097" s="598" t="str">
        <f t="shared" si="61"/>
        <v>203125790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Солар Логистик АД</v>
      </c>
      <c r="B1098" s="598" t="str">
        <f t="shared" si="61"/>
        <v>203125790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0</v>
      </c>
    </row>
    <row r="1099" spans="1:8">
      <c r="A1099" s="598" t="str">
        <f t="shared" si="60"/>
        <v>Солар Логистик АД</v>
      </c>
      <c r="B1099" s="598" t="str">
        <f t="shared" si="61"/>
        <v>203125790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0</v>
      </c>
    </row>
    <row r="1100" spans="1:8">
      <c r="A1100" s="598" t="str">
        <f t="shared" si="60"/>
        <v>Солар Логистик АД</v>
      </c>
      <c r="B1100" s="598" t="str">
        <f t="shared" si="61"/>
        <v>203125790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Солар Логистик АД</v>
      </c>
      <c r="B1101" s="598" t="str">
        <f t="shared" si="61"/>
        <v>203125790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Солар Логистик АД</v>
      </c>
      <c r="B1102" s="598" t="str">
        <f t="shared" si="61"/>
        <v>203125790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Солар Логистик АД</v>
      </c>
      <c r="B1103" s="598" t="str">
        <f t="shared" si="61"/>
        <v>203125790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Солар Логистик АД</v>
      </c>
      <c r="B1104" s="598" t="str">
        <f t="shared" ref="B1104:B1167" si="64">pdeBulstat</f>
        <v>203125790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Солар Логистик АД</v>
      </c>
      <c r="B1105" s="598" t="str">
        <f t="shared" si="64"/>
        <v>203125790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25426</v>
      </c>
    </row>
    <row r="1106" spans="1:8">
      <c r="A1106" s="598" t="str">
        <f t="shared" si="63"/>
        <v>Солар Логистик АД</v>
      </c>
      <c r="B1106" s="598" t="str">
        <f t="shared" si="64"/>
        <v>203125790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Солар Логистик АД</v>
      </c>
      <c r="B1107" s="598" t="str">
        <f t="shared" si="64"/>
        <v>203125790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Солар Логистик АД</v>
      </c>
      <c r="B1108" s="598" t="str">
        <f t="shared" si="64"/>
        <v>203125790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25426</v>
      </c>
    </row>
    <row r="1109" spans="1:8">
      <c r="A1109" s="598" t="str">
        <f t="shared" si="63"/>
        <v>Солар Логистик АД</v>
      </c>
      <c r="B1109" s="598" t="str">
        <f t="shared" si="64"/>
        <v>203125790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Солар Логистик АД</v>
      </c>
      <c r="B1110" s="598" t="str">
        <f t="shared" si="64"/>
        <v>203125790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Солар Логистик АД</v>
      </c>
      <c r="B1111" s="598" t="str">
        <f t="shared" si="64"/>
        <v>203125790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Солар Логистик АД</v>
      </c>
      <c r="B1112" s="598" t="str">
        <f t="shared" si="64"/>
        <v>203125790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Солар Логистик АД</v>
      </c>
      <c r="B1113" s="598" t="str">
        <f t="shared" si="64"/>
        <v>203125790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Солар Логистик АД</v>
      </c>
      <c r="B1114" s="598" t="str">
        <f t="shared" si="64"/>
        <v>203125790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Солар Логистик АД</v>
      </c>
      <c r="B1115" s="598" t="str">
        <f t="shared" si="64"/>
        <v>203125790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Солар Логистик АД</v>
      </c>
      <c r="B1116" s="598" t="str">
        <f t="shared" si="64"/>
        <v>203125790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Солар Логистик АД</v>
      </c>
      <c r="B1117" s="598" t="str">
        <f t="shared" si="64"/>
        <v>203125790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Солар Логистик АД</v>
      </c>
      <c r="B1118" s="598" t="str">
        <f t="shared" si="64"/>
        <v>203125790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Солар Логистик АД</v>
      </c>
      <c r="B1119" s="598" t="str">
        <f t="shared" si="64"/>
        <v>203125790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Солар Логистик АД</v>
      </c>
      <c r="B1120" s="598" t="str">
        <f t="shared" si="64"/>
        <v>203125790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Солар Логистик АД</v>
      </c>
      <c r="B1121" s="598" t="str">
        <f t="shared" si="64"/>
        <v>203125790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Солар Логистик АД</v>
      </c>
      <c r="B1122" s="598" t="str">
        <f t="shared" si="64"/>
        <v>203125790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Солар Логистик АД</v>
      </c>
      <c r="B1123" s="598" t="str">
        <f t="shared" si="64"/>
        <v>203125790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Солар Логистик АД</v>
      </c>
      <c r="B1124" s="598" t="str">
        <f t="shared" si="64"/>
        <v>203125790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Солар Логистик АД</v>
      </c>
      <c r="B1125" s="598" t="str">
        <f t="shared" si="64"/>
        <v>203125790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Солар Логистик АД</v>
      </c>
      <c r="B1126" s="598" t="str">
        <f t="shared" si="64"/>
        <v>203125790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Солар Логистик АД</v>
      </c>
      <c r="B1127" s="598" t="str">
        <f t="shared" si="64"/>
        <v>203125790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Солар Логистик АД</v>
      </c>
      <c r="B1128" s="598" t="str">
        <f t="shared" si="64"/>
        <v>203125790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Солар Логистик АД</v>
      </c>
      <c r="B1129" s="598" t="str">
        <f t="shared" si="64"/>
        <v>203125790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Солар Логистик АД</v>
      </c>
      <c r="B1130" s="598" t="str">
        <f t="shared" si="64"/>
        <v>203125790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Солар Логистик АД</v>
      </c>
      <c r="B1131" s="598" t="str">
        <f t="shared" si="64"/>
        <v>203125790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Солар Логистик АД</v>
      </c>
      <c r="B1132" s="598" t="str">
        <f t="shared" si="64"/>
        <v>203125790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Солар Логистик АД</v>
      </c>
      <c r="B1133" s="598" t="str">
        <f t="shared" si="64"/>
        <v>203125790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Солар Логистик АД</v>
      </c>
      <c r="B1134" s="598" t="str">
        <f t="shared" si="64"/>
        <v>203125790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Солар Логистик АД</v>
      </c>
      <c r="B1135" s="598" t="str">
        <f t="shared" si="64"/>
        <v>203125790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Солар Логистик АД</v>
      </c>
      <c r="B1136" s="598" t="str">
        <f t="shared" si="64"/>
        <v>203125790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25426</v>
      </c>
    </row>
    <row r="1137" spans="1:8">
      <c r="A1137" s="598" t="str">
        <f t="shared" si="63"/>
        <v>Солар Логистик АД</v>
      </c>
      <c r="B1137" s="598" t="str">
        <f t="shared" si="64"/>
        <v>203125790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Солар Логистик АД</v>
      </c>
      <c r="B1138" s="598" t="str">
        <f t="shared" si="64"/>
        <v>203125790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Солар Логистик АД</v>
      </c>
      <c r="B1139" s="598" t="str">
        <f t="shared" si="64"/>
        <v>203125790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Солар Логистик АД</v>
      </c>
      <c r="B1140" s="598" t="str">
        <f t="shared" si="64"/>
        <v>203125790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Солар Логистик АД</v>
      </c>
      <c r="B1141" s="598" t="str">
        <f t="shared" si="64"/>
        <v>203125790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Солар Логистик АД</v>
      </c>
      <c r="B1142" s="598" t="str">
        <f t="shared" si="64"/>
        <v>203125790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Солар Логистик АД</v>
      </c>
      <c r="B1143" s="598" t="str">
        <f t="shared" si="64"/>
        <v>203125790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Солар Логистик АД</v>
      </c>
      <c r="B1144" s="598" t="str">
        <f t="shared" si="64"/>
        <v>203125790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Солар Логистик АД</v>
      </c>
      <c r="B1145" s="598" t="str">
        <f t="shared" si="64"/>
        <v>203125790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Солар Логистик АД</v>
      </c>
      <c r="B1146" s="598" t="str">
        <f t="shared" si="64"/>
        <v>203125790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Солар Логистик АД</v>
      </c>
      <c r="B1147" s="598" t="str">
        <f t="shared" si="64"/>
        <v>203125790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Солар Логистик АД</v>
      </c>
      <c r="B1148" s="598" t="str">
        <f t="shared" si="64"/>
        <v>203125790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Солар Логистик АД</v>
      </c>
      <c r="B1149" s="598" t="str">
        <f t="shared" si="64"/>
        <v>203125790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Солар Логистик АД</v>
      </c>
      <c r="B1150" s="598" t="str">
        <f t="shared" si="64"/>
        <v>203125790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Солар Логистик АД</v>
      </c>
      <c r="B1151" s="598" t="str">
        <f t="shared" si="64"/>
        <v>203125790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Солар Логистик АД</v>
      </c>
      <c r="B1152" s="598" t="str">
        <f t="shared" si="64"/>
        <v>203125790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Солар Логистик АД</v>
      </c>
      <c r="B1153" s="598" t="str">
        <f t="shared" si="64"/>
        <v>203125790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Солар Логистик АД</v>
      </c>
      <c r="B1154" s="598" t="str">
        <f t="shared" si="64"/>
        <v>203125790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Солар Логистик АД</v>
      </c>
      <c r="B1155" s="598" t="str">
        <f t="shared" si="64"/>
        <v>203125790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Солар Логистик АД</v>
      </c>
      <c r="B1156" s="598" t="str">
        <f t="shared" si="64"/>
        <v>203125790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Солар Логистик АД</v>
      </c>
      <c r="B1157" s="598" t="str">
        <f t="shared" si="64"/>
        <v>203125790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Солар Логистик АД</v>
      </c>
      <c r="B1158" s="598" t="str">
        <f t="shared" si="64"/>
        <v>203125790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Солар Логистик АД</v>
      </c>
      <c r="B1159" s="598" t="str">
        <f t="shared" si="64"/>
        <v>203125790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Солар Логистик АД</v>
      </c>
      <c r="B1160" s="598" t="str">
        <f t="shared" si="64"/>
        <v>203125790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Солар Логистик АД</v>
      </c>
      <c r="B1161" s="598" t="str">
        <f t="shared" si="64"/>
        <v>203125790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Солар Логистик АД</v>
      </c>
      <c r="B1162" s="598" t="str">
        <f t="shared" si="64"/>
        <v>203125790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Солар Логистик АД</v>
      </c>
      <c r="B1163" s="598" t="str">
        <f t="shared" si="64"/>
        <v>203125790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Солар Логистик АД</v>
      </c>
      <c r="B1164" s="598" t="str">
        <f t="shared" si="64"/>
        <v>203125790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Солар Логистик АД</v>
      </c>
      <c r="B1165" s="598" t="str">
        <f t="shared" si="64"/>
        <v>203125790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Солар Логистик АД</v>
      </c>
      <c r="B1166" s="598" t="str">
        <f t="shared" si="64"/>
        <v>203125790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Солар Логистик АД</v>
      </c>
      <c r="B1167" s="598" t="str">
        <f t="shared" si="64"/>
        <v>203125790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Солар Логистик АД</v>
      </c>
      <c r="B1168" s="598" t="str">
        <f t="shared" ref="B1168:B1195" si="67">pdeBulstat</f>
        <v>203125790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Солар Логистик АД</v>
      </c>
      <c r="B1169" s="598" t="str">
        <f t="shared" si="67"/>
        <v>203125790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Солар Логистик АД</v>
      </c>
      <c r="B1170" s="598" t="str">
        <f t="shared" si="67"/>
        <v>203125790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Солар Логистик АД</v>
      </c>
      <c r="B1171" s="598" t="str">
        <f t="shared" si="67"/>
        <v>203125790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Солар Логистик АД</v>
      </c>
      <c r="B1172" s="598" t="str">
        <f t="shared" si="67"/>
        <v>203125790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Солар Логистик АД</v>
      </c>
      <c r="B1173" s="598" t="str">
        <f t="shared" si="67"/>
        <v>203125790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Солар Логистик АД</v>
      </c>
      <c r="B1174" s="598" t="str">
        <f t="shared" si="67"/>
        <v>203125790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Солар Логистик АД</v>
      </c>
      <c r="B1175" s="598" t="str">
        <f t="shared" si="67"/>
        <v>203125790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Солар Логистик АД</v>
      </c>
      <c r="B1176" s="598" t="str">
        <f t="shared" si="67"/>
        <v>203125790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Солар Логистик АД</v>
      </c>
      <c r="B1177" s="598" t="str">
        <f t="shared" si="67"/>
        <v>203125790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Солар Логистик АД</v>
      </c>
      <c r="B1178" s="598" t="str">
        <f t="shared" si="67"/>
        <v>203125790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Солар Логистик АД</v>
      </c>
      <c r="B1179" s="598" t="str">
        <f t="shared" si="67"/>
        <v>203125790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Солар Логистик АД</v>
      </c>
      <c r="B1180" s="598" t="str">
        <f t="shared" si="67"/>
        <v>203125790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Солар Логистик АД</v>
      </c>
      <c r="B1181" s="598" t="str">
        <f t="shared" si="67"/>
        <v>203125790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Солар Логистик АД</v>
      </c>
      <c r="B1182" s="598" t="str">
        <f t="shared" si="67"/>
        <v>203125790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Солар Логистик АД</v>
      </c>
      <c r="B1183" s="598" t="str">
        <f t="shared" si="67"/>
        <v>203125790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Солар Логистик АД</v>
      </c>
      <c r="B1184" s="598" t="str">
        <f t="shared" si="67"/>
        <v>203125790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Солар Логистик АД</v>
      </c>
      <c r="B1185" s="598" t="str">
        <f t="shared" si="67"/>
        <v>203125790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Солар Логистик АД</v>
      </c>
      <c r="B1186" s="598" t="str">
        <f t="shared" si="67"/>
        <v>203125790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Солар Логистик АД</v>
      </c>
      <c r="B1187" s="598" t="str">
        <f t="shared" si="67"/>
        <v>203125790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Солар Логистик АД</v>
      </c>
      <c r="B1188" s="598" t="str">
        <f t="shared" si="67"/>
        <v>203125790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Солар Логистик АД</v>
      </c>
      <c r="B1189" s="598" t="str">
        <f t="shared" si="67"/>
        <v>203125790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Солар Логистик АД</v>
      </c>
      <c r="B1190" s="598" t="str">
        <f t="shared" si="67"/>
        <v>203125790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Солар Логистик АД</v>
      </c>
      <c r="B1191" s="598" t="str">
        <f t="shared" si="67"/>
        <v>203125790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Солар Логистик АД</v>
      </c>
      <c r="B1192" s="598" t="str">
        <f t="shared" si="67"/>
        <v>203125790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Солар Логистик АД</v>
      </c>
      <c r="B1193" s="598" t="str">
        <f t="shared" si="67"/>
        <v>203125790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Солар Логистик АД</v>
      </c>
      <c r="B1194" s="598" t="str">
        <f t="shared" si="67"/>
        <v>203125790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Солар Логистик АД</v>
      </c>
      <c r="B1195" s="598" t="str">
        <f t="shared" si="67"/>
        <v>203125790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Солар Логистик АД</v>
      </c>
      <c r="B1197" s="598" t="str">
        <f t="shared" ref="B1197:B1228" si="70">pdeBulstat</f>
        <v>203125790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Солар Логистик АД</v>
      </c>
      <c r="B1198" s="598" t="str">
        <f t="shared" si="70"/>
        <v>203125790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Солар Логистик АД</v>
      </c>
      <c r="B1199" s="598" t="str">
        <f t="shared" si="70"/>
        <v>203125790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Солар Логистик АД</v>
      </c>
      <c r="B1200" s="598" t="str">
        <f t="shared" si="70"/>
        <v>203125790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Солар Логистик АД</v>
      </c>
      <c r="B1201" s="598" t="str">
        <f t="shared" si="70"/>
        <v>203125790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Солар Логистик АД</v>
      </c>
      <c r="B1202" s="598" t="str">
        <f t="shared" si="70"/>
        <v>203125790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Солар Логистик АД</v>
      </c>
      <c r="B1203" s="598" t="str">
        <f t="shared" si="70"/>
        <v>203125790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2833773</v>
      </c>
    </row>
    <row r="1204" spans="1:8">
      <c r="A1204" s="598" t="str">
        <f t="shared" si="69"/>
        <v>Солар Логистик АД</v>
      </c>
      <c r="B1204" s="598" t="str">
        <f t="shared" si="70"/>
        <v>203125790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Солар Логистик АД</v>
      </c>
      <c r="B1205" s="598" t="str">
        <f t="shared" si="70"/>
        <v>203125790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Солар Логистик АД</v>
      </c>
      <c r="B1206" s="598" t="str">
        <f t="shared" si="70"/>
        <v>203125790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Солар Логистик АД</v>
      </c>
      <c r="B1207" s="598" t="str">
        <f t="shared" si="70"/>
        <v>203125790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Солар Логистик АД</v>
      </c>
      <c r="B1208" s="598" t="str">
        <f t="shared" si="70"/>
        <v>203125790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Солар Логистик АД</v>
      </c>
      <c r="B1209" s="598" t="str">
        <f t="shared" si="70"/>
        <v>203125790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2372014.98</v>
      </c>
    </row>
    <row r="1210" spans="1:8">
      <c r="A1210" s="598" t="str">
        <f t="shared" si="69"/>
        <v>Солар Логистик АД</v>
      </c>
      <c r="B1210" s="598" t="str">
        <f t="shared" si="70"/>
        <v>203125790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5205787.9800000004</v>
      </c>
    </row>
    <row r="1211" spans="1:8">
      <c r="A1211" s="598" t="str">
        <f t="shared" si="69"/>
        <v>Солар Логистик АД</v>
      </c>
      <c r="B1211" s="598" t="str">
        <f t="shared" si="70"/>
        <v>203125790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Солар Логистик АД</v>
      </c>
      <c r="B1212" s="598" t="str">
        <f t="shared" si="70"/>
        <v>203125790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Солар Логистик АД</v>
      </c>
      <c r="B1213" s="598" t="str">
        <f t="shared" si="70"/>
        <v>203125790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Солар Логистик АД</v>
      </c>
      <c r="B1214" s="598" t="str">
        <f t="shared" si="70"/>
        <v>203125790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Солар Логистик АД</v>
      </c>
      <c r="B1215" s="598" t="str">
        <f t="shared" si="70"/>
        <v>203125790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Солар Логистик АД</v>
      </c>
      <c r="B1216" s="598" t="str">
        <f t="shared" si="70"/>
        <v>203125790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Солар Логистик АД</v>
      </c>
      <c r="B1217" s="598" t="str">
        <f t="shared" si="70"/>
        <v>203125790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Солар Логистик АД</v>
      </c>
      <c r="B1218" s="598" t="str">
        <f t="shared" si="70"/>
        <v>203125790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Солар Логистик АД</v>
      </c>
      <c r="B1219" s="598" t="str">
        <f t="shared" si="70"/>
        <v>203125790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Солар Логистик АД</v>
      </c>
      <c r="B1220" s="598" t="str">
        <f t="shared" si="70"/>
        <v>203125790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Солар Логистик АД</v>
      </c>
      <c r="B1221" s="598" t="str">
        <f t="shared" si="70"/>
        <v>203125790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Солар Логистик АД</v>
      </c>
      <c r="B1222" s="598" t="str">
        <f t="shared" si="70"/>
        <v>203125790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Солар Логистик АД</v>
      </c>
      <c r="B1223" s="598" t="str">
        <f t="shared" si="70"/>
        <v>203125790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Солар Логистик АД</v>
      </c>
      <c r="B1224" s="598" t="str">
        <f t="shared" si="70"/>
        <v>203125790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Солар Логистик АД</v>
      </c>
      <c r="B1225" s="598" t="str">
        <f t="shared" si="70"/>
        <v>203125790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Солар Логистик АД</v>
      </c>
      <c r="B1226" s="598" t="str">
        <f t="shared" si="70"/>
        <v>203125790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Солар Логистик АД</v>
      </c>
      <c r="B1227" s="598" t="str">
        <f t="shared" si="70"/>
        <v>203125790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Солар Логистик АД</v>
      </c>
      <c r="B1228" s="598" t="str">
        <f t="shared" si="70"/>
        <v>203125790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Солар Логистик АД</v>
      </c>
      <c r="B1229" s="598" t="str">
        <f t="shared" ref="B1229:B1260" si="73">pdeBulstat</f>
        <v>203125790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Солар Логистик АД</v>
      </c>
      <c r="B1230" s="598" t="str">
        <f t="shared" si="73"/>
        <v>203125790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Солар Логистик АД</v>
      </c>
      <c r="B1231" s="598" t="str">
        <f t="shared" si="73"/>
        <v>203125790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Солар Логистик АД</v>
      </c>
      <c r="B1232" s="598" t="str">
        <f t="shared" si="73"/>
        <v>203125790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Солар Логистик АД</v>
      </c>
      <c r="B1233" s="598" t="str">
        <f t="shared" si="73"/>
        <v>203125790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Солар Логистик АД</v>
      </c>
      <c r="B1234" s="598" t="str">
        <f t="shared" si="73"/>
        <v>203125790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Солар Логистик АД</v>
      </c>
      <c r="B1235" s="598" t="str">
        <f t="shared" si="73"/>
        <v>203125790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Солар Логистик АД</v>
      </c>
      <c r="B1236" s="598" t="str">
        <f t="shared" si="73"/>
        <v>203125790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Солар Логистик АД</v>
      </c>
      <c r="B1237" s="598" t="str">
        <f t="shared" si="73"/>
        <v>203125790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Солар Логистик АД</v>
      </c>
      <c r="B1238" s="598" t="str">
        <f t="shared" si="73"/>
        <v>203125790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Солар Логистик АД</v>
      </c>
      <c r="B1239" s="598" t="str">
        <f t="shared" si="73"/>
        <v>203125790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Солар Логистик АД</v>
      </c>
      <c r="B1240" s="598" t="str">
        <f t="shared" si="73"/>
        <v>203125790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Солар Логистик АД</v>
      </c>
      <c r="B1241" s="598" t="str">
        <f t="shared" si="73"/>
        <v>203125790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Солар Логистик АД</v>
      </c>
      <c r="B1242" s="598" t="str">
        <f t="shared" si="73"/>
        <v>203125790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Солар Логистик АД</v>
      </c>
      <c r="B1243" s="598" t="str">
        <f t="shared" si="73"/>
        <v>203125790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Солар Логистик АД</v>
      </c>
      <c r="B1244" s="598" t="str">
        <f t="shared" si="73"/>
        <v>203125790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Солар Логистик АД</v>
      </c>
      <c r="B1245" s="598" t="str">
        <f t="shared" si="73"/>
        <v>203125790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8850</v>
      </c>
    </row>
    <row r="1246" spans="1:8">
      <c r="A1246" s="598" t="str">
        <f t="shared" si="72"/>
        <v>Солар Логистик АД</v>
      </c>
      <c r="B1246" s="598" t="str">
        <f t="shared" si="73"/>
        <v>203125790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Солар Логистик АД</v>
      </c>
      <c r="B1247" s="598" t="str">
        <f t="shared" si="73"/>
        <v>203125790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Солар Логистик АД</v>
      </c>
      <c r="B1248" s="598" t="str">
        <f t="shared" si="73"/>
        <v>203125790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Солар Логистик АД</v>
      </c>
      <c r="B1249" s="598" t="str">
        <f t="shared" si="73"/>
        <v>203125790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Солар Логистик АД</v>
      </c>
      <c r="B1250" s="598" t="str">
        <f t="shared" si="73"/>
        <v>203125790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Солар Логистик АД</v>
      </c>
      <c r="B1251" s="598" t="str">
        <f t="shared" si="73"/>
        <v>203125790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7434</v>
      </c>
    </row>
    <row r="1252" spans="1:8">
      <c r="A1252" s="598" t="str">
        <f t="shared" si="72"/>
        <v>Солар Логистик АД</v>
      </c>
      <c r="B1252" s="598" t="str">
        <f t="shared" si="73"/>
        <v>203125790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16284</v>
      </c>
    </row>
    <row r="1253" spans="1:8">
      <c r="A1253" s="598" t="str">
        <f t="shared" si="72"/>
        <v>Солар Логистик АД</v>
      </c>
      <c r="B1253" s="598" t="str">
        <f t="shared" si="73"/>
        <v>203125790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Солар Логистик АД</v>
      </c>
      <c r="B1254" s="598" t="str">
        <f t="shared" si="73"/>
        <v>203125790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Солар Логистик АД</v>
      </c>
      <c r="B1255" s="598" t="str">
        <f t="shared" si="73"/>
        <v>203125790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Солар Логистик АД</v>
      </c>
      <c r="B1256" s="598" t="str">
        <f t="shared" si="73"/>
        <v>203125790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Солар Логистик АД</v>
      </c>
      <c r="B1257" s="598" t="str">
        <f t="shared" si="73"/>
        <v>203125790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Солар Логистик АД</v>
      </c>
      <c r="B1258" s="598" t="str">
        <f t="shared" si="73"/>
        <v>203125790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Солар Логистик АД</v>
      </c>
      <c r="B1259" s="598" t="str">
        <f t="shared" si="73"/>
        <v>203125790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169</v>
      </c>
    </row>
    <row r="1260" spans="1:8">
      <c r="A1260" s="598" t="str">
        <f t="shared" si="72"/>
        <v>Солар Логистик АД</v>
      </c>
      <c r="B1260" s="598" t="str">
        <f t="shared" si="73"/>
        <v>203125790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Солар Логистик АД</v>
      </c>
      <c r="B1261" s="598" t="str">
        <f t="shared" ref="B1261:B1294" si="76">pdeBulstat</f>
        <v>203125790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Солар Логистик АД</v>
      </c>
      <c r="B1262" s="598" t="str">
        <f t="shared" si="76"/>
        <v>203125790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Солар Логистик АД</v>
      </c>
      <c r="B1263" s="598" t="str">
        <f t="shared" si="76"/>
        <v>203125790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Солар Логистик АД</v>
      </c>
      <c r="B1264" s="598" t="str">
        <f t="shared" si="76"/>
        <v>203125790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Солар Логистик АД</v>
      </c>
      <c r="B1265" s="598" t="str">
        <f t="shared" si="76"/>
        <v>203125790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95</v>
      </c>
    </row>
    <row r="1266" spans="1:8">
      <c r="A1266" s="598" t="str">
        <f t="shared" si="75"/>
        <v>Солар Логистик АД</v>
      </c>
      <c r="B1266" s="598" t="str">
        <f t="shared" si="76"/>
        <v>203125790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264</v>
      </c>
    </row>
    <row r="1267" spans="1:8">
      <c r="A1267" s="598" t="str">
        <f t="shared" si="75"/>
        <v>Солар Логистик АД</v>
      </c>
      <c r="B1267" s="598" t="str">
        <f t="shared" si="76"/>
        <v>203125790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Солар Логистик АД</v>
      </c>
      <c r="B1268" s="598" t="str">
        <f t="shared" si="76"/>
        <v>203125790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Солар Логистик АД</v>
      </c>
      <c r="B1269" s="598" t="str">
        <f t="shared" si="76"/>
        <v>203125790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Солар Логистик АД</v>
      </c>
      <c r="B1270" s="598" t="str">
        <f t="shared" si="76"/>
        <v>203125790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Солар Логистик АД</v>
      </c>
      <c r="B1271" s="598" t="str">
        <f t="shared" si="76"/>
        <v>203125790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Солар Логистик АД</v>
      </c>
      <c r="B1272" s="598" t="str">
        <f t="shared" si="76"/>
        <v>203125790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Солар Логистик АД</v>
      </c>
      <c r="B1273" s="598" t="str">
        <f t="shared" si="76"/>
        <v>203125790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11</v>
      </c>
    </row>
    <row r="1274" spans="1:8">
      <c r="A1274" s="598" t="str">
        <f t="shared" si="75"/>
        <v>Солар Логистик АД</v>
      </c>
      <c r="B1274" s="598" t="str">
        <f t="shared" si="76"/>
        <v>203125790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Солар Логистик АД</v>
      </c>
      <c r="B1275" s="598" t="str">
        <f t="shared" si="76"/>
        <v>203125790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Солар Логистик АД</v>
      </c>
      <c r="B1276" s="598" t="str">
        <f t="shared" si="76"/>
        <v>203125790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Солар Логистик АД</v>
      </c>
      <c r="B1277" s="598" t="str">
        <f t="shared" si="76"/>
        <v>203125790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Солар Логистик АД</v>
      </c>
      <c r="B1278" s="598" t="str">
        <f t="shared" si="76"/>
        <v>203125790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Солар Логистик АД</v>
      </c>
      <c r="B1279" s="598" t="str">
        <f t="shared" si="76"/>
        <v>203125790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5</v>
      </c>
    </row>
    <row r="1280" spans="1:8">
      <c r="A1280" s="598" t="str">
        <f t="shared" si="75"/>
        <v>Солар Логистик АД</v>
      </c>
      <c r="B1280" s="598" t="str">
        <f t="shared" si="76"/>
        <v>203125790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16</v>
      </c>
    </row>
    <row r="1281" spans="1:8">
      <c r="A1281" s="598" t="str">
        <f t="shared" si="75"/>
        <v>Солар Логистик АД</v>
      </c>
      <c r="B1281" s="598" t="str">
        <f t="shared" si="76"/>
        <v>203125790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Солар Логистик АД</v>
      </c>
      <c r="B1282" s="598" t="str">
        <f t="shared" si="76"/>
        <v>203125790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Солар Логистик АД</v>
      </c>
      <c r="B1283" s="598" t="str">
        <f t="shared" si="76"/>
        <v>203125790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Солар Логистик АД</v>
      </c>
      <c r="B1284" s="598" t="str">
        <f t="shared" si="76"/>
        <v>203125790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Солар Логистик АД</v>
      </c>
      <c r="B1285" s="598" t="str">
        <f t="shared" si="76"/>
        <v>203125790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Солар Логистик АД</v>
      </c>
      <c r="B1286" s="598" t="str">
        <f t="shared" si="76"/>
        <v>203125790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Солар Логистик АД</v>
      </c>
      <c r="B1287" s="598" t="str">
        <f t="shared" si="76"/>
        <v>203125790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9008</v>
      </c>
    </row>
    <row r="1288" spans="1:8">
      <c r="A1288" s="598" t="str">
        <f t="shared" si="75"/>
        <v>Солар Логистик АД</v>
      </c>
      <c r="B1288" s="598" t="str">
        <f t="shared" si="76"/>
        <v>203125790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Солар Логистик АД</v>
      </c>
      <c r="B1289" s="598" t="str">
        <f t="shared" si="76"/>
        <v>203125790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Солар Логистик АД</v>
      </c>
      <c r="B1290" s="598" t="str">
        <f t="shared" si="76"/>
        <v>203125790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Солар Логистик АД</v>
      </c>
      <c r="B1291" s="598" t="str">
        <f t="shared" si="76"/>
        <v>203125790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Солар Логистик АД</v>
      </c>
      <c r="B1292" s="598" t="str">
        <f t="shared" si="76"/>
        <v>203125790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Солар Логистик АД</v>
      </c>
      <c r="B1293" s="598" t="str">
        <f t="shared" si="76"/>
        <v>203125790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7524</v>
      </c>
    </row>
    <row r="1294" spans="1:8">
      <c r="A1294" s="598" t="str">
        <f t="shared" si="75"/>
        <v>Солар Логистик АД</v>
      </c>
      <c r="B1294" s="598" t="str">
        <f t="shared" si="76"/>
        <v>203125790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16532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Солар Логистик АД</v>
      </c>
      <c r="B1296" s="598" t="str">
        <f t="shared" ref="B1296:B1335" si="79">pdeBulstat</f>
        <v>203125790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Солар Логистик АД</v>
      </c>
      <c r="B1297" s="598" t="str">
        <f t="shared" si="79"/>
        <v>203125790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Солар Логистик АД</v>
      </c>
      <c r="B1298" s="598" t="str">
        <f t="shared" si="79"/>
        <v>203125790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Солар Логистик АД</v>
      </c>
      <c r="B1299" s="598" t="str">
        <f t="shared" si="79"/>
        <v>203125790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Солар Логистик АД</v>
      </c>
      <c r="B1300" s="598" t="str">
        <f t="shared" si="79"/>
        <v>203125790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Солар Логистик АД</v>
      </c>
      <c r="B1301" s="598" t="str">
        <f t="shared" si="79"/>
        <v>203125790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Солар Логистик АД</v>
      </c>
      <c r="B1302" s="598" t="str">
        <f t="shared" si="79"/>
        <v>203125790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Солар Логистик АД</v>
      </c>
      <c r="B1303" s="598" t="str">
        <f t="shared" si="79"/>
        <v>203125790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Солар Логистик АД</v>
      </c>
      <c r="B1304" s="598" t="str">
        <f t="shared" si="79"/>
        <v>203125790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Солар Логистик АД</v>
      </c>
      <c r="B1305" s="598" t="str">
        <f t="shared" si="79"/>
        <v>203125790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Солар Логистик АД</v>
      </c>
      <c r="B1306" s="598" t="str">
        <f t="shared" si="79"/>
        <v>203125790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Солар Логистик АД</v>
      </c>
      <c r="B1307" s="598" t="str">
        <f t="shared" si="79"/>
        <v>203125790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Солар Логистик АД</v>
      </c>
      <c r="B1308" s="598" t="str">
        <f t="shared" si="79"/>
        <v>203125790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Солар Логистик АД</v>
      </c>
      <c r="B1309" s="598" t="str">
        <f t="shared" si="79"/>
        <v>203125790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Солар Логистик АД</v>
      </c>
      <c r="B1310" s="598" t="str">
        <f t="shared" si="79"/>
        <v>203125790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Солар Логистик АД</v>
      </c>
      <c r="B1311" s="598" t="str">
        <f t="shared" si="79"/>
        <v>203125790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Солар Логистик АД</v>
      </c>
      <c r="B1312" s="598" t="str">
        <f t="shared" si="79"/>
        <v>203125790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Солар Логистик АД</v>
      </c>
      <c r="B1313" s="598" t="str">
        <f t="shared" si="79"/>
        <v>203125790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Солар Логистик АД</v>
      </c>
      <c r="B1314" s="598" t="str">
        <f t="shared" si="79"/>
        <v>203125790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Солар Логистик АД</v>
      </c>
      <c r="B1315" s="598" t="str">
        <f t="shared" si="79"/>
        <v>203125790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Солар Логистик АД</v>
      </c>
      <c r="B1316" s="598" t="str">
        <f t="shared" si="79"/>
        <v>203125790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Солар Логистик АД</v>
      </c>
      <c r="B1317" s="598" t="str">
        <f t="shared" si="79"/>
        <v>203125790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Солар Логистик АД</v>
      </c>
      <c r="B1318" s="598" t="str">
        <f t="shared" si="79"/>
        <v>203125790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Солар Логистик АД</v>
      </c>
      <c r="B1319" s="598" t="str">
        <f t="shared" si="79"/>
        <v>203125790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Солар Логистик АД</v>
      </c>
      <c r="B1320" s="598" t="str">
        <f t="shared" si="79"/>
        <v>203125790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Солар Логистик АД</v>
      </c>
      <c r="B1321" s="598" t="str">
        <f t="shared" si="79"/>
        <v>203125790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Солар Логистик АД</v>
      </c>
      <c r="B1322" s="598" t="str">
        <f t="shared" si="79"/>
        <v>203125790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Солар Логистик АД</v>
      </c>
      <c r="B1323" s="598" t="str">
        <f t="shared" si="79"/>
        <v>203125790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Солар Логистик АД</v>
      </c>
      <c r="B1324" s="598" t="str">
        <f t="shared" si="79"/>
        <v>203125790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Солар Логистик АД</v>
      </c>
      <c r="B1325" s="598" t="str">
        <f t="shared" si="79"/>
        <v>203125790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Солар Логистик АД</v>
      </c>
      <c r="B1326" s="598" t="str">
        <f t="shared" si="79"/>
        <v>203125790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Солар Логистик АД</v>
      </c>
      <c r="B1327" s="598" t="str">
        <f t="shared" si="79"/>
        <v>203125790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Солар Логистик АД</v>
      </c>
      <c r="B1328" s="598" t="str">
        <f t="shared" si="79"/>
        <v>203125790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Солар Логистик АД</v>
      </c>
      <c r="B1329" s="598" t="str">
        <f t="shared" si="79"/>
        <v>203125790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Солар Логистик АД</v>
      </c>
      <c r="B1330" s="598" t="str">
        <f t="shared" si="79"/>
        <v>203125790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Солар Логистик АД</v>
      </c>
      <c r="B1331" s="598" t="str">
        <f t="shared" si="79"/>
        <v>203125790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Солар Логистик АД</v>
      </c>
      <c r="B1332" s="598" t="str">
        <f t="shared" si="79"/>
        <v>203125790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Солар Логистик АД</v>
      </c>
      <c r="B1333" s="598" t="str">
        <f t="shared" si="79"/>
        <v>203125790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Солар Логистик АД</v>
      </c>
      <c r="B1334" s="598" t="str">
        <f t="shared" si="79"/>
        <v>203125790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Солар Логистик АД</v>
      </c>
      <c r="B1335" s="598" t="str">
        <f t="shared" si="79"/>
        <v>203125790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90af5458-20df-4aa2-bdd5-f68d473c3536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b5e4d18-55b2-4a61-9c20-511c2406f1ce"/>
    <ds:schemaRef ds:uri="951e9f1d-26df-4e13-af31-63484411f8f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dcterms:created xsi:type="dcterms:W3CDTF">2006-09-16T00:00:00Z</dcterms:created>
  <dcterms:modified xsi:type="dcterms:W3CDTF">2025-08-25T08:28:14Z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